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05" windowHeight="4875" activeTab="1"/>
  </bookViews>
  <sheets>
    <sheet name="IS" sheetId="1" r:id="rId1"/>
    <sheet name="BS" sheetId="2" r:id="rId2"/>
    <sheet name="CIE" sheetId="3" r:id="rId3"/>
    <sheet name="CF" sheetId="4" r:id="rId4"/>
  </sheets>
  <definedNames>
    <definedName name="_xlnm.Print_Area" localSheetId="1">'BS'!$A$1:$G$87</definedName>
    <definedName name="_xlnm.Print_Area" localSheetId="3">'CF'!$A$1:$K$90</definedName>
    <definedName name="_xlnm.Print_Area" localSheetId="2">'CIE'!$A$1:$P$88</definedName>
    <definedName name="_xlnm.Print_Area" localSheetId="0">'IS'!$A$1:$I$70</definedName>
  </definedNames>
  <calcPr fullCalcOnLoad="1"/>
</workbook>
</file>

<file path=xl/sharedStrings.xml><?xml version="1.0" encoding="utf-8"?>
<sst xmlns="http://schemas.openxmlformats.org/spreadsheetml/2006/main" count="244" uniqueCount="159">
  <si>
    <t>RM'000</t>
  </si>
  <si>
    <t>Revenue</t>
  </si>
  <si>
    <t>Gross profit</t>
  </si>
  <si>
    <t>Minority interests</t>
  </si>
  <si>
    <t>Net profit for the period</t>
  </si>
  <si>
    <t>Note</t>
  </si>
  <si>
    <t>CURRENT ASSETS</t>
  </si>
  <si>
    <t>Inventories</t>
  </si>
  <si>
    <t>Cash and bank balances</t>
  </si>
  <si>
    <t>Total Current Assets</t>
  </si>
  <si>
    <t>CURRENT LIABILITIES</t>
  </si>
  <si>
    <t>Total Current Liabilities</t>
  </si>
  <si>
    <t>NET CURRENT ASSETS</t>
  </si>
  <si>
    <t>SHARE CAPITAL</t>
  </si>
  <si>
    <t>RESERVES</t>
  </si>
  <si>
    <t>SHAREHOLDERS' EQUITY</t>
  </si>
  <si>
    <t xml:space="preserve">Share </t>
  </si>
  <si>
    <t>Capital</t>
  </si>
  <si>
    <t>Total</t>
  </si>
  <si>
    <t>Cost of sales</t>
  </si>
  <si>
    <t>Profit before tax</t>
  </si>
  <si>
    <t>Profit after tax</t>
  </si>
  <si>
    <t>Other operating income</t>
  </si>
  <si>
    <t>Finance costs</t>
  </si>
  <si>
    <t>Premium</t>
  </si>
  <si>
    <t>UNAUDITED CONDENSED CONSOLIDATED STATEMENT OF CHANGES IN EQUITY</t>
  </si>
  <si>
    <t>(Incorporated in Malaysia)</t>
  </si>
  <si>
    <t>Property, plant and equipment</t>
  </si>
  <si>
    <t>Provision for taxation</t>
  </si>
  <si>
    <t>Short term borrowings</t>
  </si>
  <si>
    <t>Deferred taxation</t>
  </si>
  <si>
    <t>Taxation</t>
  </si>
  <si>
    <t>UNAUDITED CONDENSED CONSOLIDATED CASH FLOW STATEMENT</t>
  </si>
  <si>
    <t>UNAUDITED CONDENSED CONSOLIDATED BALANCE SHEETS</t>
  </si>
  <si>
    <t>UNAUDITED CONDENSED CONSOLIDATED INCOME STATEMENTS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</si>
  <si>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</si>
  <si>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</si>
  <si>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</si>
  <si>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</si>
  <si>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</si>
  <si>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FLOWS FROM OPERATING ACTIVITIES</t>
  </si>
  <si>
    <t>CASH FLOWS FROM INVESTING ACTIVITIES</t>
  </si>
  <si>
    <t>Interest paid</t>
  </si>
  <si>
    <t>Tax paid</t>
  </si>
  <si>
    <t>Purchase of property, plant and equipment</t>
  </si>
  <si>
    <t>CASH FLOWS FROM FINANCING ACTIVITIES</t>
  </si>
  <si>
    <t>Cash and cash equivalents comprise:</t>
  </si>
  <si>
    <t>Interest received</t>
  </si>
  <si>
    <t xml:space="preserve">PRINSIPTEK CORPORATION BERHAD </t>
  </si>
  <si>
    <t>(Company No. 595000-H)</t>
  </si>
  <si>
    <t>Operating expenses</t>
  </si>
  <si>
    <t>QUARTERLY REPORT ON UNAUDITED CONSOLIDATED RESULTS</t>
  </si>
  <si>
    <t>Investment in associated company</t>
  </si>
  <si>
    <t>Profit from operation</t>
  </si>
  <si>
    <t xml:space="preserve"> </t>
  </si>
  <si>
    <t>Share of results in associated company</t>
  </si>
  <si>
    <t>Fixed deposits</t>
  </si>
  <si>
    <t>Amount due to customers on contracts</t>
  </si>
  <si>
    <t>Long term payables</t>
  </si>
  <si>
    <t>MINORITY INTERESTS</t>
  </si>
  <si>
    <t>Current</t>
  </si>
  <si>
    <t>Quarter</t>
  </si>
  <si>
    <t>Proceeds from disposal of property, plant and equipment</t>
  </si>
  <si>
    <t>NON CURRENT ASSETS</t>
  </si>
  <si>
    <t>Trade and other receivables</t>
  </si>
  <si>
    <t>Trade and other payables</t>
  </si>
  <si>
    <t>Intangible assets</t>
  </si>
  <si>
    <t>Reserve on</t>
  </si>
  <si>
    <t>Consolidation</t>
  </si>
  <si>
    <t>INDIVIDUAL QUARTER</t>
  </si>
  <si>
    <t>CUMULATIVE QUARTER</t>
  </si>
  <si>
    <t>Preceding</t>
  </si>
  <si>
    <t>Year</t>
  </si>
  <si>
    <t>Corresponding</t>
  </si>
  <si>
    <t>Period</t>
  </si>
  <si>
    <t xml:space="preserve">Current </t>
  </si>
  <si>
    <t>Current Quarter</t>
  </si>
  <si>
    <t>Financial Year End</t>
  </si>
  <si>
    <t>CASH AND CASH EQUIVALENTS AT BEGINNING OF PERIOD</t>
  </si>
  <si>
    <t>CASH AND CASH EQUIVALENTS AT END OF PERIOD</t>
  </si>
  <si>
    <t>To Date</t>
  </si>
  <si>
    <t>Current Year</t>
  </si>
  <si>
    <t>LONG TERM AND DEFERRED LIABILITIES</t>
  </si>
  <si>
    <t>At End Of</t>
  </si>
  <si>
    <t>At Preceding</t>
  </si>
  <si>
    <t>Amount due from customers on contracts</t>
  </si>
  <si>
    <t>Total Non Currrent Assets</t>
  </si>
  <si>
    <t>Total Long Term And Deferred Liabilities</t>
  </si>
  <si>
    <t>Basic earnings per share (sen)</t>
  </si>
  <si>
    <t>Diluted earnings per share (sen)</t>
  </si>
  <si>
    <t>Less: short term borrowings</t>
  </si>
  <si>
    <t>Land and development expenditure</t>
  </si>
  <si>
    <t>IRREDEEMABLE CONVERTIBLE UNSECURED</t>
  </si>
  <si>
    <t>At 1 January 2004</t>
  </si>
  <si>
    <t>(Unaudited)</t>
  </si>
  <si>
    <t>(Audited)</t>
  </si>
  <si>
    <t>LOAN STOCKS ("ICULS")</t>
  </si>
  <si>
    <t>ICULS</t>
  </si>
  <si>
    <t>Equity</t>
  </si>
  <si>
    <t>Component</t>
  </si>
  <si>
    <t>Non - Distributable</t>
  </si>
  <si>
    <t>Distributable</t>
  </si>
  <si>
    <t>Issuance pursuant</t>
  </si>
  <si>
    <t xml:space="preserve">   to the conversion</t>
  </si>
  <si>
    <t xml:space="preserve">   of ICULS</t>
  </si>
  <si>
    <t>Retained</t>
  </si>
  <si>
    <t>Profits</t>
  </si>
  <si>
    <t>Short term loan</t>
  </si>
  <si>
    <t>Repayment of hire purchase facilities</t>
  </si>
  <si>
    <t>- Page 1 of 12 -</t>
  </si>
  <si>
    <t>- Page 2 of 12 -</t>
  </si>
  <si>
    <t>- Page 3 of 12 -</t>
  </si>
  <si>
    <t>- Page 4 of 12 -</t>
  </si>
  <si>
    <t>The notes set out on pages 5 to 12 form an integral part of the interim financial report.</t>
  </si>
  <si>
    <t>20(b)</t>
  </si>
  <si>
    <t>Other investments</t>
  </si>
  <si>
    <t>Long term loans</t>
  </si>
  <si>
    <t>Adjustment to listing and</t>
  </si>
  <si>
    <t xml:space="preserve">   CDRS exercise expenses</t>
  </si>
  <si>
    <t>Cash used in operations</t>
  </si>
  <si>
    <t>Net cash used in operating activities</t>
  </si>
  <si>
    <t>Deposits with licensed banks</t>
  </si>
  <si>
    <t xml:space="preserve">   to the exercise</t>
  </si>
  <si>
    <t xml:space="preserve">   of ESOS</t>
  </si>
  <si>
    <t>31.12.2004</t>
  </si>
  <si>
    <t>Land and development expenditue</t>
  </si>
  <si>
    <t>The Unaudited Condensed Income Statements should be read in conjunction with the audited financial statements of the Group for the year ended 31 December 2004.</t>
  </si>
  <si>
    <t>The Unaudited Condensed Balance Sheets should be read in conjunction with the audited financial statements of the Group for the year ended 31 December 2004.</t>
  </si>
  <si>
    <t>At 1 January 2005</t>
  </si>
  <si>
    <r>
      <t xml:space="preserve">    </t>
    </r>
    <r>
      <rPr>
        <b/>
        <u val="single"/>
        <sz val="11"/>
        <rFont val="Times New Roman"/>
        <family val="1"/>
      </rPr>
      <t xml:space="preserve">Corresponding Period </t>
    </r>
  </si>
  <si>
    <t>The Unaudited Condensed Consolidated Statement of Changes in Equity should be read in conjunction with the audited financial statements of the Group for the year ended 31 December 2004.</t>
  </si>
  <si>
    <t>Period To Date</t>
  </si>
  <si>
    <t>Repayment of long term loan</t>
  </si>
  <si>
    <t>The Unaudited Condensed Consolidated Cash Flow Statement should be read in conjunction with the audited financial statements of the Group for the year ended 31 December 2004.</t>
  </si>
  <si>
    <t>Adjustments for:</t>
  </si>
  <si>
    <t>At End Of Preceding Year</t>
  </si>
  <si>
    <t>Preceding Year</t>
  </si>
  <si>
    <t>At End Of Current Year</t>
  </si>
  <si>
    <t>Purchase of investment</t>
  </si>
  <si>
    <t>Dividend</t>
  </si>
  <si>
    <t>- Final of previous year approved</t>
  </si>
  <si>
    <t>Drawdown of long term loans net of repayment</t>
  </si>
  <si>
    <t>Dividend paid</t>
  </si>
  <si>
    <t>Net cash from / (used in) investing activities</t>
  </si>
  <si>
    <t>Net cash ( used in ) / from financing activities</t>
  </si>
  <si>
    <t>31.12.2005</t>
  </si>
  <si>
    <t>At 31 December 2004</t>
  </si>
  <si>
    <t>Acquisition in subsidiary company, net of cash</t>
  </si>
  <si>
    <r>
      <t xml:space="preserve">   </t>
    </r>
    <r>
      <rPr>
        <b/>
        <u val="single"/>
        <sz val="11"/>
        <rFont val="Times New Roman"/>
        <family val="1"/>
      </rPr>
      <t>To Date At 31.12.2005</t>
    </r>
  </si>
  <si>
    <t>At 31 December 2005</t>
  </si>
  <si>
    <t>FOR THE FOURTH FINANCIAL QUARTER ENDED 31 DECEMBER 2005</t>
  </si>
  <si>
    <t>PCB Interim Financial Report For Fourth Quarter Ended 31.12.2005</t>
  </si>
  <si>
    <t>Issue of shares to minority shareholders in subsidiaries</t>
  </si>
  <si>
    <t>NET DECREASE IN CASH AND CASH EQUIVALENTS</t>
  </si>
  <si>
    <t>Differences</t>
  </si>
  <si>
    <t>*Retranslation</t>
  </si>
  <si>
    <r>
      <t xml:space="preserve">    </t>
    </r>
    <r>
      <rPr>
        <b/>
        <u val="single"/>
        <sz val="11"/>
        <rFont val="Times New Roman"/>
        <family val="1"/>
      </rPr>
      <t>At 31.12.2004 (Audited)</t>
    </r>
  </si>
  <si>
    <t>* Retranslation differences reserves amounted to RM179.00 for the fourth financial quarter ended 31 December 2005</t>
  </si>
  <si>
    <t>NET ASSETS PER SHARE (RM)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</si>
</sst>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_);\(#,##0.0\)"/>
    <numFmt numFmtId="173" formatCode="0.000_);\(0.000\)"/>
    <numFmt numFmtId="174" formatCode="0.000"/>
    <numFmt numFmtId="175" formatCode="&quot;$&quot;\ #,##0;&quot;$&quot;\ \-#,##0"/>
    <numFmt numFmtId="176" formatCode="&quot;$&quot;\ #,##0;[Red]&quot;$&quot;\ \-#,##0"/>
    <numFmt numFmtId="177" formatCode="&quot;$&quot;\ #,##0.00;&quot;$&quot;\ \-#,##0.00"/>
    <numFmt numFmtId="178" formatCode="&quot;$&quot;\ #,##0.00;[Red]&quot;$&quot;\ \-#,##0.00"/>
    <numFmt numFmtId="179" formatCode="_ &quot;$&quot;\ * #,##0_ ;_ &quot;$&quot;\ * \-#,##0_ ;_ &quot;$&quot;\ * &quot;-&quot;_ ;_ @_ "/>
    <numFmt numFmtId="180" formatCode="_ * #,##0_ ;_ * \-#,##0_ ;_ * &quot;-&quot;_ ;_ @_ "/>
    <numFmt numFmtId="181" formatCode="_ &quot;$&quot;\ * #,##0.00_ ;_ &quot;$&quot;\ * \-#,##0.00_ ;_ &quot;$&quot;\ * &quot;-&quot;??_ ;_ @_ "/>
    <numFmt numFmtId="182" formatCode="_ * #,##0.00_ ;_ * \-#,##0.00_ ;_ * &quot;-&quot;??_ ;_ @_ "/>
    <numFmt numFmtId="183" formatCode="_ &quot;$&quot;\ * #,##0.0_ ;_ &quot;$&quot;\ * \-#,##0.0_ ;_ &quot;$&quot;\ * &quot;-&quot;??_ ;_ @_ "/>
    <numFmt numFmtId="184" formatCode="_ &quot;$&quot;\ * #,##0_ ;_ &quot;$&quot;\ * \-#,##0_ ;_ &quot;$&quot;\ * &quot;-&quot;??_ ;_ @_ "/>
    <numFmt numFmtId="185" formatCode="_ * #,##0.0_ ;_ * \-#,##0.0_ ;_ * &quot;-&quot;??_ ;_ @_ "/>
    <numFmt numFmtId="186" formatCode="_ * #,##0_ ;_ * \-#,##0_ ;_ * &quot;-&quot;??_ ;_ @_ "/>
    <numFmt numFmtId="187" formatCode="0.00_);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* #,##0.0_);_(* \(#,##0.0\);_(* &quot;-&quot;??_);_(@_)"/>
    <numFmt numFmtId="192" formatCode="_(* #,##0_);_(* \(#,##0\);_(* &quot;-&quot;??_);_(@_)"/>
    <numFmt numFmtId="193" formatCode="#,##0\ ;[Red]\(#,##0\);&quot;  -     &quot;"/>
    <numFmt numFmtId="194" formatCode="_(* #,##0.0_);_(* \(#,##0.0\);_(* &quot;-&quot;?_);_(@_)"/>
    <numFmt numFmtId="195" formatCode="[$€-2]\ #,##0.00_);[Red]\([$€-2]\ #,##0.00\)"/>
    <numFmt numFmtId="196" formatCode="_-* #,##0.000_-;\-* #,##0.000_-;_-* &quot;-&quot;??_-;_-@_-"/>
    <numFmt numFmtId="197" formatCode="_-* #,##0.0000_-;\-* #,##0.0000_-;_-* &quot;-&quot;??_-;_-@_-"/>
  </numFmts>
  <fonts count="1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8.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3" fontId="5" fillId="0" borderId="0">
      <alignment/>
      <protection/>
    </xf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172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37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 horizontal="center"/>
    </xf>
    <xf numFmtId="0" fontId="1" fillId="0" borderId="1" xfId="0" applyFont="1" applyBorder="1" applyAlignment="1">
      <alignment/>
    </xf>
    <xf numFmtId="37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92" fontId="1" fillId="0" borderId="0" xfId="15" applyNumberFormat="1" applyFont="1" applyAlignment="1">
      <alignment/>
    </xf>
    <xf numFmtId="192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192" fontId="1" fillId="0" borderId="2" xfId="15" applyNumberFormat="1" applyFont="1" applyBorder="1" applyAlignment="1">
      <alignment/>
    </xf>
    <xf numFmtId="192" fontId="1" fillId="0" borderId="3" xfId="15" applyNumberFormat="1" applyFont="1" applyBorder="1" applyAlignment="1">
      <alignment/>
    </xf>
    <xf numFmtId="192" fontId="1" fillId="0" borderId="0" xfId="15" applyNumberFormat="1" applyFont="1" applyBorder="1" applyAlignment="1">
      <alignment horizontal="center"/>
    </xf>
    <xf numFmtId="43" fontId="1" fillId="0" borderId="0" xfId="15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37" fontId="1" fillId="0" borderId="2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1" fillId="0" borderId="3" xfId="0" applyNumberFormat="1" applyFont="1" applyBorder="1" applyAlignment="1">
      <alignment/>
    </xf>
    <xf numFmtId="37" fontId="2" fillId="0" borderId="1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193" fontId="1" fillId="0" borderId="0" xfId="21" applyFont="1">
      <alignment/>
      <protection/>
    </xf>
    <xf numFmtId="0" fontId="2" fillId="0" borderId="0" xfId="0" applyFont="1" applyBorder="1" applyAlignment="1">
      <alignment/>
    </xf>
    <xf numFmtId="43" fontId="1" fillId="0" borderId="2" xfId="15" applyFont="1" applyBorder="1" applyAlignment="1">
      <alignment/>
    </xf>
    <xf numFmtId="0" fontId="2" fillId="0" borderId="0" xfId="0" applyFont="1" applyBorder="1" applyAlignment="1">
      <alignment horizontal="left"/>
    </xf>
    <xf numFmtId="193" fontId="1" fillId="0" borderId="0" xfId="21" applyFont="1" applyBorder="1">
      <alignment/>
      <protection/>
    </xf>
    <xf numFmtId="0" fontId="1" fillId="0" borderId="0" xfId="0" applyFont="1" applyBorder="1" applyAlignment="1">
      <alignment horizontal="left"/>
    </xf>
    <xf numFmtId="192" fontId="1" fillId="0" borderId="2" xfId="15" applyNumberFormat="1" applyFont="1" applyBorder="1" applyAlignment="1">
      <alignment horizontal="justify" wrapText="1"/>
    </xf>
    <xf numFmtId="0" fontId="1" fillId="0" borderId="0" xfId="0" applyNumberFormat="1" applyFont="1" applyBorder="1" applyAlignment="1">
      <alignment horizontal="justify" wrapText="1"/>
    </xf>
    <xf numFmtId="0" fontId="1" fillId="0" borderId="0" xfId="0" applyNumberFormat="1" applyFont="1" applyAlignment="1">
      <alignment horizontal="justify" vertical="center" wrapText="1"/>
    </xf>
    <xf numFmtId="192" fontId="1" fillId="0" borderId="0" xfId="15" applyNumberFormat="1" applyFont="1" applyAlignment="1">
      <alignment horizontal="justify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192" fontId="1" fillId="0" borderId="2" xfId="15" applyNumberFormat="1" applyFont="1" applyBorder="1" applyAlignment="1">
      <alignment horizontal="justify" vertical="center" wrapText="1"/>
    </xf>
    <xf numFmtId="192" fontId="1" fillId="0" borderId="0" xfId="15" applyNumberFormat="1" applyFont="1" applyBorder="1" applyAlignment="1">
      <alignment horizontal="justify" vertical="center" wrapText="1"/>
    </xf>
    <xf numFmtId="192" fontId="1" fillId="0" borderId="1" xfId="15" applyNumberFormat="1" applyFont="1" applyBorder="1" applyAlignment="1">
      <alignment horizontal="justify" vertical="center" wrapText="1"/>
    </xf>
    <xf numFmtId="192" fontId="1" fillId="0" borderId="0" xfId="15" applyNumberFormat="1" applyFont="1" applyBorder="1" applyAlignment="1">
      <alignment horizontal="justify" wrapText="1"/>
    </xf>
    <xf numFmtId="0" fontId="7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 horizontal="lef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92" fontId="2" fillId="0" borderId="0" xfId="15" applyNumberFormat="1" applyFont="1" applyAlignment="1">
      <alignment horizontal="center"/>
    </xf>
    <xf numFmtId="192" fontId="1" fillId="0" borderId="0" xfId="15" applyNumberFormat="1" applyFont="1" applyAlignment="1" quotePrefix="1">
      <alignment/>
    </xf>
    <xf numFmtId="192" fontId="1" fillId="0" borderId="3" xfId="15" applyNumberFormat="1" applyFont="1" applyBorder="1" applyAlignment="1" quotePrefix="1">
      <alignment horizontal="center"/>
    </xf>
    <xf numFmtId="192" fontId="1" fillId="0" borderId="2" xfId="15" applyNumberFormat="1" applyFont="1" applyBorder="1" applyAlignment="1" quotePrefix="1">
      <alignment horizontal="center"/>
    </xf>
    <xf numFmtId="192" fontId="1" fillId="0" borderId="0" xfId="15" applyNumberFormat="1" applyFont="1" applyAlignment="1" quotePrefix="1">
      <alignment horizontal="center"/>
    </xf>
    <xf numFmtId="192" fontId="1" fillId="0" borderId="1" xfId="15" applyNumberFormat="1" applyFont="1" applyBorder="1" applyAlignment="1" quotePrefix="1">
      <alignment horizontal="center"/>
    </xf>
    <xf numFmtId="192" fontId="1" fillId="0" borderId="0" xfId="15" applyNumberFormat="1" applyFont="1" applyBorder="1" applyAlignment="1" quotePrefix="1">
      <alignment horizontal="center"/>
    </xf>
    <xf numFmtId="43" fontId="1" fillId="0" borderId="1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43" fontId="2" fillId="0" borderId="0" xfId="15" applyFont="1" applyFill="1" applyAlignment="1">
      <alignment horizontal="center"/>
    </xf>
    <xf numFmtId="192" fontId="1" fillId="0" borderId="3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0" applyNumberFormat="1" applyFont="1" applyAlignment="1">
      <alignment wrapText="1"/>
    </xf>
    <xf numFmtId="0" fontId="2" fillId="0" borderId="2" xfId="0" applyFont="1" applyBorder="1" applyAlignment="1">
      <alignment horizontal="center"/>
    </xf>
    <xf numFmtId="37" fontId="2" fillId="0" borderId="5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right"/>
    </xf>
    <xf numFmtId="37" fontId="2" fillId="2" borderId="0" xfId="0" applyNumberFormat="1" applyFont="1" applyFill="1" applyAlignment="1">
      <alignment horizontal="center"/>
    </xf>
    <xf numFmtId="37" fontId="2" fillId="2" borderId="0" xfId="0" applyNumberFormat="1" applyFont="1" applyFill="1" applyBorder="1" applyAlignment="1">
      <alignment horizontal="center"/>
    </xf>
    <xf numFmtId="37" fontId="2" fillId="2" borderId="2" xfId="0" applyNumberFormat="1" applyFont="1" applyFill="1" applyBorder="1" applyAlignment="1">
      <alignment horizontal="center"/>
    </xf>
    <xf numFmtId="37" fontId="1" fillId="2" borderId="0" xfId="0" applyNumberFormat="1" applyFont="1" applyFill="1" applyAlignment="1">
      <alignment/>
    </xf>
    <xf numFmtId="192" fontId="1" fillId="2" borderId="0" xfId="15" applyNumberFormat="1" applyFont="1" applyFill="1" applyAlignment="1">
      <alignment horizontal="center"/>
    </xf>
    <xf numFmtId="192" fontId="1" fillId="2" borderId="0" xfId="15" applyNumberFormat="1" applyFont="1" applyFill="1" applyAlignment="1">
      <alignment/>
    </xf>
    <xf numFmtId="192" fontId="1" fillId="2" borderId="2" xfId="15" applyNumberFormat="1" applyFont="1" applyFill="1" applyBorder="1" applyAlignment="1">
      <alignment/>
    </xf>
    <xf numFmtId="192" fontId="1" fillId="2" borderId="3" xfId="15" applyNumberFormat="1" applyFont="1" applyFill="1" applyBorder="1" applyAlignment="1">
      <alignment/>
    </xf>
    <xf numFmtId="192" fontId="1" fillId="2" borderId="0" xfId="15" applyNumberFormat="1" applyFont="1" applyFill="1" applyBorder="1" applyAlignment="1">
      <alignment/>
    </xf>
    <xf numFmtId="43" fontId="1" fillId="2" borderId="0" xfId="15" applyFont="1" applyFill="1" applyBorder="1" applyAlignment="1">
      <alignment horizontal="center"/>
    </xf>
    <xf numFmtId="43" fontId="1" fillId="2" borderId="0" xfId="15" applyFont="1" applyFill="1" applyBorder="1" applyAlignment="1">
      <alignment/>
    </xf>
    <xf numFmtId="37" fontId="1" fillId="2" borderId="1" xfId="0" applyNumberFormat="1" applyFont="1" applyFill="1" applyBorder="1" applyAlignment="1">
      <alignment/>
    </xf>
    <xf numFmtId="0" fontId="1" fillId="2" borderId="0" xfId="0" applyFont="1" applyFill="1" applyAlignment="1">
      <alignment horizontal="center"/>
    </xf>
    <xf numFmtId="192" fontId="1" fillId="2" borderId="3" xfId="15" applyNumberFormat="1" applyFont="1" applyFill="1" applyBorder="1" applyAlignment="1" quotePrefix="1">
      <alignment horizontal="center"/>
    </xf>
    <xf numFmtId="192" fontId="1" fillId="2" borderId="2" xfId="15" applyNumberFormat="1" applyFont="1" applyFill="1" applyBorder="1" applyAlignment="1" quotePrefix="1">
      <alignment horizontal="center"/>
    </xf>
    <xf numFmtId="192" fontId="1" fillId="2" borderId="0" xfId="15" applyNumberFormat="1" applyFont="1" applyFill="1" applyAlignment="1" quotePrefix="1">
      <alignment horizontal="center"/>
    </xf>
    <xf numFmtId="192" fontId="1" fillId="2" borderId="1" xfId="15" applyNumberFormat="1" applyFont="1" applyFill="1" applyBorder="1" applyAlignment="1" quotePrefix="1">
      <alignment horizontal="center"/>
    </xf>
    <xf numFmtId="192" fontId="1" fillId="2" borderId="0" xfId="15" applyNumberFormat="1" applyFont="1" applyFill="1" applyBorder="1" applyAlignment="1" quotePrefix="1">
      <alignment horizontal="center"/>
    </xf>
    <xf numFmtId="43" fontId="1" fillId="2" borderId="1" xfId="15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37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37" fontId="1" fillId="2" borderId="0" xfId="0" applyNumberFormat="1" applyFont="1" applyFill="1" applyBorder="1" applyAlignment="1">
      <alignment/>
    </xf>
    <xf numFmtId="192" fontId="1" fillId="2" borderId="0" xfId="15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193" fontId="1" fillId="2" borderId="0" xfId="21" applyFont="1" applyFill="1">
      <alignment/>
      <protection/>
    </xf>
    <xf numFmtId="43" fontId="1" fillId="2" borderId="2" xfId="15" applyFont="1" applyFill="1" applyBorder="1" applyAlignment="1">
      <alignment/>
    </xf>
    <xf numFmtId="192" fontId="1" fillId="2" borderId="3" xfId="0" applyNumberFormat="1" applyFont="1" applyFill="1" applyBorder="1" applyAlignment="1">
      <alignment/>
    </xf>
    <xf numFmtId="37" fontId="1" fillId="2" borderId="3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37" fontId="1" fillId="2" borderId="0" xfId="0" applyNumberFormat="1" applyFont="1" applyFill="1" applyBorder="1" applyAlignment="1">
      <alignment horizontal="center"/>
    </xf>
    <xf numFmtId="192" fontId="1" fillId="2" borderId="0" xfId="15" applyNumberFormat="1" applyFont="1" applyFill="1" applyBorder="1" applyAlignment="1">
      <alignment horizontal="justify" wrapText="1"/>
    </xf>
    <xf numFmtId="0" fontId="6" fillId="3" borderId="1" xfId="0" applyFont="1" applyFill="1" applyBorder="1" applyAlignment="1">
      <alignment horizontal="center"/>
    </xf>
    <xf numFmtId="37" fontId="6" fillId="3" borderId="6" xfId="0" applyNumberFormat="1" applyFont="1" applyFill="1" applyBorder="1" applyAlignment="1">
      <alignment horizontal="center"/>
    </xf>
    <xf numFmtId="0" fontId="1" fillId="0" borderId="0" xfId="0" applyFont="1" applyBorder="1" applyAlignment="1" quotePrefix="1">
      <alignment/>
    </xf>
    <xf numFmtId="3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2" borderId="0" xfId="0" applyNumberFormat="1" applyFont="1" applyFill="1" applyAlignment="1">
      <alignment/>
    </xf>
    <xf numFmtId="192" fontId="1" fillId="0" borderId="0" xfId="0" applyNumberFormat="1" applyFont="1" applyAlignment="1">
      <alignment/>
    </xf>
    <xf numFmtId="37" fontId="2" fillId="0" borderId="7" xfId="0" applyNumberFormat="1" applyFont="1" applyBorder="1" applyAlignment="1">
      <alignment horizontal="center"/>
    </xf>
    <xf numFmtId="37" fontId="1" fillId="0" borderId="2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192" fontId="1" fillId="0" borderId="0" xfId="15" applyNumberFormat="1" applyFont="1" applyAlignment="1">
      <alignment/>
    </xf>
    <xf numFmtId="192" fontId="1" fillId="0" borderId="0" xfId="15" applyNumberFormat="1" applyFont="1" applyBorder="1" applyAlignment="1">
      <alignment/>
    </xf>
    <xf numFmtId="192" fontId="1" fillId="2" borderId="0" xfId="15" applyNumberFormat="1" applyFont="1" applyFill="1" applyAlignment="1">
      <alignment/>
    </xf>
    <xf numFmtId="192" fontId="1" fillId="0" borderId="2" xfId="15" applyNumberFormat="1" applyFont="1" applyBorder="1" applyAlignment="1">
      <alignment/>
    </xf>
    <xf numFmtId="192" fontId="1" fillId="2" borderId="2" xfId="15" applyNumberFormat="1" applyFont="1" applyFill="1" applyBorder="1" applyAlignment="1">
      <alignment/>
    </xf>
    <xf numFmtId="192" fontId="1" fillId="0" borderId="3" xfId="15" applyNumberFormat="1" applyFont="1" applyBorder="1" applyAlignment="1">
      <alignment/>
    </xf>
    <xf numFmtId="192" fontId="1" fillId="2" borderId="3" xfId="15" applyNumberFormat="1" applyFont="1" applyFill="1" applyBorder="1" applyAlignment="1">
      <alignment/>
    </xf>
    <xf numFmtId="192" fontId="1" fillId="2" borderId="0" xfId="15" applyNumberFormat="1" applyFont="1" applyFill="1" applyBorder="1" applyAlignment="1">
      <alignment/>
    </xf>
    <xf numFmtId="192" fontId="1" fillId="0" borderId="1" xfId="15" applyNumberFormat="1" applyFont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1" xfId="15" applyFont="1" applyFill="1" applyBorder="1" applyAlignment="1">
      <alignment/>
    </xf>
    <xf numFmtId="43" fontId="1" fillId="2" borderId="0" xfId="15" applyFont="1" applyFill="1" applyBorder="1" applyAlignment="1">
      <alignment/>
    </xf>
    <xf numFmtId="37" fontId="1" fillId="0" borderId="1" xfId="0" applyNumberFormat="1" applyFont="1" applyFill="1" applyBorder="1" applyAlignment="1">
      <alignment/>
    </xf>
    <xf numFmtId="37" fontId="1" fillId="2" borderId="1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172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43" fontId="1" fillId="2" borderId="6" xfId="15" applyFont="1" applyFill="1" applyBorder="1" applyAlignment="1">
      <alignment/>
    </xf>
    <xf numFmtId="37" fontId="1" fillId="2" borderId="6" xfId="0" applyNumberFormat="1" applyFont="1" applyFill="1" applyBorder="1" applyAlignment="1">
      <alignment/>
    </xf>
    <xf numFmtId="192" fontId="1" fillId="2" borderId="0" xfId="15" applyNumberFormat="1" applyFont="1" applyFill="1" applyBorder="1" applyAlignment="1">
      <alignment horizontal="right"/>
    </xf>
    <xf numFmtId="192" fontId="1" fillId="2" borderId="2" xfId="15" applyNumberFormat="1" applyFont="1" applyFill="1" applyBorder="1" applyAlignment="1">
      <alignment horizontal="right"/>
    </xf>
    <xf numFmtId="192" fontId="1" fillId="2" borderId="3" xfId="15" applyNumberFormat="1" applyFont="1" applyFill="1" applyBorder="1" applyAlignment="1">
      <alignment horizontal="right"/>
    </xf>
    <xf numFmtId="192" fontId="1" fillId="2" borderId="1" xfId="15" applyNumberFormat="1" applyFont="1" applyFill="1" applyBorder="1" applyAlignment="1">
      <alignment horizontal="right"/>
    </xf>
    <xf numFmtId="192" fontId="1" fillId="2" borderId="0" xfId="15" applyNumberFormat="1" applyFont="1" applyFill="1" applyBorder="1" applyAlignment="1">
      <alignment horizontal="right" wrapText="1"/>
    </xf>
    <xf numFmtId="192" fontId="1" fillId="2" borderId="0" xfId="15" applyNumberFormat="1" applyFont="1" applyFill="1" applyBorder="1" applyAlignment="1">
      <alignment horizontal="right" vertical="center" wrapText="1"/>
    </xf>
    <xf numFmtId="192" fontId="2" fillId="0" borderId="0" xfId="0" applyNumberFormat="1" applyFont="1" applyAlignment="1">
      <alignment horizontal="center"/>
    </xf>
    <xf numFmtId="37" fontId="2" fillId="0" borderId="0" xfId="0" applyNumberFormat="1" applyFont="1" applyBorder="1" applyAlignment="1" quotePrefix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7" fontId="2" fillId="0" borderId="2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/>
    </xf>
    <xf numFmtId="192" fontId="1" fillId="0" borderId="0" xfId="15" applyNumberFormat="1" applyFont="1" applyFill="1" applyAlignment="1">
      <alignment horizontal="center"/>
    </xf>
    <xf numFmtId="192" fontId="1" fillId="0" borderId="0" xfId="15" applyNumberFormat="1" applyFont="1" applyFill="1" applyAlignment="1">
      <alignment/>
    </xf>
    <xf numFmtId="197" fontId="1" fillId="0" borderId="0" xfId="0" applyNumberFormat="1" applyFont="1" applyFill="1" applyAlignment="1">
      <alignment/>
    </xf>
    <xf numFmtId="192" fontId="1" fillId="0" borderId="0" xfId="15" applyNumberFormat="1" applyFont="1" applyFill="1" applyBorder="1" applyAlignment="1">
      <alignment/>
    </xf>
    <xf numFmtId="192" fontId="1" fillId="0" borderId="2" xfId="15" applyNumberFormat="1" applyFont="1" applyFill="1" applyBorder="1" applyAlignment="1">
      <alignment/>
    </xf>
    <xf numFmtId="192" fontId="1" fillId="0" borderId="3" xfId="15" applyNumberFormat="1" applyFont="1" applyFill="1" applyBorder="1" applyAlignment="1">
      <alignment/>
    </xf>
    <xf numFmtId="192" fontId="1" fillId="0" borderId="1" xfId="15" applyNumberFormat="1" applyFont="1" applyFill="1" applyBorder="1" applyAlignment="1">
      <alignment/>
    </xf>
    <xf numFmtId="43" fontId="1" fillId="0" borderId="0" xfId="15" applyFont="1" applyFill="1" applyBorder="1" applyAlignment="1">
      <alignment horizontal="center"/>
    </xf>
    <xf numFmtId="43" fontId="1" fillId="0" borderId="1" xfId="15" applyFont="1" applyFill="1" applyBorder="1" applyAlignment="1">
      <alignment/>
    </xf>
    <xf numFmtId="43" fontId="1" fillId="0" borderId="0" xfId="15" applyFont="1" applyFill="1" applyBorder="1" applyAlignment="1">
      <alignment/>
    </xf>
    <xf numFmtId="0" fontId="1" fillId="0" borderId="0" xfId="0" applyNumberFormat="1" applyFont="1" applyAlignment="1">
      <alignment horizontal="left" wrapText="1"/>
    </xf>
    <xf numFmtId="37" fontId="6" fillId="3" borderId="0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6" fillId="3" borderId="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justify"/>
    </xf>
    <xf numFmtId="37" fontId="2" fillId="0" borderId="8" xfId="0" applyNumberFormat="1" applyFont="1" applyBorder="1" applyAlignment="1">
      <alignment horizontal="center"/>
    </xf>
    <xf numFmtId="37" fontId="2" fillId="0" borderId="9" xfId="0" applyNumberFormat="1" applyFont="1" applyBorder="1" applyAlignment="1">
      <alignment horizontal="center"/>
    </xf>
    <xf numFmtId="37" fontId="2" fillId="0" borderId="10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nrise Berhad-0210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11</xdr:row>
      <xdr:rowOff>95250</xdr:rowOff>
    </xdr:from>
    <xdr:to>
      <xdr:col>8</xdr:col>
      <xdr:colOff>0</xdr:colOff>
      <xdr:row>11</xdr:row>
      <xdr:rowOff>95250</xdr:rowOff>
    </xdr:to>
    <xdr:sp>
      <xdr:nvSpPr>
        <xdr:cNvPr id="1" name="Line 3"/>
        <xdr:cNvSpPr>
          <a:spLocks/>
        </xdr:cNvSpPr>
      </xdr:nvSpPr>
      <xdr:spPr>
        <a:xfrm>
          <a:off x="5581650" y="165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zoomScale="80" zoomScaleNormal="80" workbookViewId="0" topLeftCell="A45">
      <selection activeCell="K25" sqref="K25"/>
    </sheetView>
  </sheetViews>
  <sheetFormatPr defaultColWidth="9.140625" defaultRowHeight="12.75"/>
  <cols>
    <col min="1" max="1" width="34.8515625" style="1" customWidth="1"/>
    <col min="2" max="2" width="5.140625" style="2" customWidth="1"/>
    <col min="3" max="3" width="15.421875" style="124" customWidth="1"/>
    <col min="4" max="4" width="1.57421875" style="124" customWidth="1"/>
    <col min="5" max="5" width="15.421875" style="124" customWidth="1"/>
    <col min="6" max="6" width="1.7109375" style="124" customWidth="1"/>
    <col min="7" max="7" width="15.421875" style="124" customWidth="1"/>
    <col min="8" max="8" width="2.140625" style="124" customWidth="1"/>
    <col min="9" max="9" width="15.421875" style="124" customWidth="1"/>
    <col min="10" max="10" width="8.8515625" style="1" customWidth="1"/>
    <col min="11" max="11" width="12.57421875" style="25" customWidth="1"/>
    <col min="12" max="12" width="11.00390625" style="25" customWidth="1"/>
    <col min="13" max="13" width="11.57421875" style="25" customWidth="1"/>
    <col min="14" max="95" width="8.8515625" style="1" customWidth="1"/>
    <col min="96" max="16384" width="9.140625" style="1" customWidth="1"/>
  </cols>
  <sheetData>
    <row r="1" spans="1:9" ht="15">
      <c r="A1" s="177" t="s">
        <v>48</v>
      </c>
      <c r="B1" s="177"/>
      <c r="C1" s="177"/>
      <c r="D1" s="177"/>
      <c r="E1" s="177"/>
      <c r="F1" s="177"/>
      <c r="G1" s="177"/>
      <c r="H1" s="177"/>
      <c r="I1" s="177"/>
    </row>
    <row r="2" spans="1:9" ht="15" customHeight="1">
      <c r="A2" s="178" t="s">
        <v>49</v>
      </c>
      <c r="B2" s="178"/>
      <c r="C2" s="178"/>
      <c r="D2" s="178"/>
      <c r="E2" s="178"/>
      <c r="F2" s="178"/>
      <c r="G2" s="178"/>
      <c r="H2" s="178"/>
      <c r="I2" s="178"/>
    </row>
    <row r="3" spans="1:9" ht="15" customHeight="1">
      <c r="A3" s="178" t="s">
        <v>26</v>
      </c>
      <c r="B3" s="178"/>
      <c r="C3" s="178"/>
      <c r="D3" s="178"/>
      <c r="E3" s="178"/>
      <c r="F3" s="178"/>
      <c r="G3" s="178"/>
      <c r="H3" s="178"/>
      <c r="I3" s="178"/>
    </row>
    <row r="4" spans="1:9" ht="12" customHeight="1">
      <c r="A4" s="59"/>
      <c r="B4" s="60"/>
      <c r="C4" s="131"/>
      <c r="D4" s="131"/>
      <c r="E4" s="131"/>
      <c r="F4" s="131"/>
      <c r="G4" s="131"/>
      <c r="H4" s="131"/>
      <c r="I4" s="131"/>
    </row>
    <row r="5" spans="1:9" ht="7.5" customHeight="1">
      <c r="A5" s="10"/>
      <c r="B5" s="30"/>
      <c r="C5" s="127"/>
      <c r="D5" s="127"/>
      <c r="E5" s="127"/>
      <c r="F5" s="127"/>
      <c r="G5" s="127"/>
      <c r="H5" s="127"/>
      <c r="I5" s="127"/>
    </row>
    <row r="6" spans="1:9" ht="15">
      <c r="A6" s="175" t="s">
        <v>51</v>
      </c>
      <c r="B6" s="175"/>
      <c r="C6" s="175"/>
      <c r="D6" s="175"/>
      <c r="E6" s="175"/>
      <c r="F6" s="175"/>
      <c r="G6" s="175"/>
      <c r="H6" s="175"/>
      <c r="I6" s="175"/>
    </row>
    <row r="7" spans="1:9" ht="15.75" thickBot="1">
      <c r="A7" s="176" t="s">
        <v>150</v>
      </c>
      <c r="B7" s="176"/>
      <c r="C7" s="176"/>
      <c r="D7" s="176"/>
      <c r="E7" s="176"/>
      <c r="F7" s="176"/>
      <c r="G7" s="176"/>
      <c r="H7" s="176"/>
      <c r="I7" s="176"/>
    </row>
    <row r="8" spans="1:9" ht="7.5" customHeight="1">
      <c r="A8" s="62"/>
      <c r="B8" s="62"/>
      <c r="C8" s="62"/>
      <c r="D8" s="62"/>
      <c r="E8" s="62"/>
      <c r="F8" s="62"/>
      <c r="G8" s="62"/>
      <c r="H8" s="62"/>
      <c r="I8" s="62"/>
    </row>
    <row r="9" spans="1:9" ht="15">
      <c r="A9" s="9"/>
      <c r="B9" s="9"/>
      <c r="C9" s="9"/>
      <c r="D9" s="9"/>
      <c r="E9" s="9"/>
      <c r="F9" s="9"/>
      <c r="G9" s="9"/>
      <c r="H9" s="9"/>
      <c r="I9" s="9"/>
    </row>
    <row r="10" ht="15">
      <c r="A10" s="20" t="s">
        <v>34</v>
      </c>
    </row>
    <row r="11" ht="15">
      <c r="A11" s="20"/>
    </row>
    <row r="12" spans="2:13" s="20" customFormat="1" ht="15">
      <c r="B12" s="18"/>
      <c r="C12" s="32" t="s">
        <v>69</v>
      </c>
      <c r="D12" s="32"/>
      <c r="E12" s="32"/>
      <c r="F12" s="132"/>
      <c r="G12" s="32" t="s">
        <v>70</v>
      </c>
      <c r="H12" s="32"/>
      <c r="I12" s="32"/>
      <c r="K12" s="25"/>
      <c r="L12" s="160"/>
      <c r="M12" s="160"/>
    </row>
    <row r="13" spans="2:13" s="20" customFormat="1" ht="15">
      <c r="B13" s="18"/>
      <c r="C13" s="32"/>
      <c r="D13" s="32"/>
      <c r="E13" s="85"/>
      <c r="F13" s="132"/>
      <c r="G13" s="32"/>
      <c r="H13" s="32"/>
      <c r="I13" s="97" t="s">
        <v>95</v>
      </c>
      <c r="J13" s="2"/>
      <c r="K13" s="160"/>
      <c r="L13" s="160"/>
      <c r="M13" s="160"/>
    </row>
    <row r="14" spans="2:13" s="20" customFormat="1" ht="15">
      <c r="B14" s="18"/>
      <c r="C14" s="32"/>
      <c r="D14" s="32"/>
      <c r="E14" s="85" t="s">
        <v>71</v>
      </c>
      <c r="F14" s="32"/>
      <c r="G14" s="32"/>
      <c r="H14" s="32"/>
      <c r="I14" s="85" t="s">
        <v>71</v>
      </c>
      <c r="J14" s="18"/>
      <c r="K14" s="25"/>
      <c r="L14" s="37"/>
      <c r="M14" s="160"/>
    </row>
    <row r="15" spans="3:13" s="18" customFormat="1" ht="15">
      <c r="C15" s="18" t="s">
        <v>60</v>
      </c>
      <c r="D15" s="32"/>
      <c r="E15" s="85" t="s">
        <v>72</v>
      </c>
      <c r="F15" s="32"/>
      <c r="G15" s="18" t="s">
        <v>75</v>
      </c>
      <c r="H15" s="32"/>
      <c r="I15" s="85" t="s">
        <v>72</v>
      </c>
      <c r="K15" s="25"/>
      <c r="L15" s="161" t="s">
        <v>75</v>
      </c>
      <c r="M15" s="161"/>
    </row>
    <row r="16" spans="3:13" s="18" customFormat="1" ht="15">
      <c r="C16" s="18" t="s">
        <v>72</v>
      </c>
      <c r="D16" s="32"/>
      <c r="E16" s="85" t="s">
        <v>73</v>
      </c>
      <c r="F16" s="32"/>
      <c r="G16" s="32" t="s">
        <v>72</v>
      </c>
      <c r="H16" s="32"/>
      <c r="I16" s="85" t="s">
        <v>73</v>
      </c>
      <c r="K16" s="25"/>
      <c r="L16" s="37" t="s">
        <v>72</v>
      </c>
      <c r="M16" s="161"/>
    </row>
    <row r="17" spans="3:13" s="18" customFormat="1" ht="15">
      <c r="C17" s="32" t="s">
        <v>61</v>
      </c>
      <c r="D17" s="32"/>
      <c r="E17" s="85" t="s">
        <v>61</v>
      </c>
      <c r="F17" s="32"/>
      <c r="G17" s="32" t="s">
        <v>80</v>
      </c>
      <c r="H17" s="127"/>
      <c r="I17" s="85" t="s">
        <v>74</v>
      </c>
      <c r="K17" s="25"/>
      <c r="L17" s="37" t="s">
        <v>80</v>
      </c>
      <c r="M17" s="161"/>
    </row>
    <row r="18" spans="2:13" s="18" customFormat="1" ht="15">
      <c r="B18" s="18" t="s">
        <v>5</v>
      </c>
      <c r="C18" s="8" t="s">
        <v>145</v>
      </c>
      <c r="D18" s="32"/>
      <c r="E18" s="86" t="s">
        <v>124</v>
      </c>
      <c r="F18" s="32"/>
      <c r="G18" s="8" t="str">
        <f>C18</f>
        <v>31.12.2005</v>
      </c>
      <c r="H18" s="127"/>
      <c r="I18" s="86" t="str">
        <f>E18</f>
        <v>31.12.2004</v>
      </c>
      <c r="K18" s="25"/>
      <c r="L18" s="36">
        <f>H18</f>
        <v>0</v>
      </c>
      <c r="M18" s="161"/>
    </row>
    <row r="19" spans="3:13" s="18" customFormat="1" ht="7.5" customHeight="1">
      <c r="C19" s="33"/>
      <c r="D19" s="32"/>
      <c r="E19" s="87"/>
      <c r="F19" s="32"/>
      <c r="G19" s="33"/>
      <c r="H19" s="127"/>
      <c r="I19" s="87"/>
      <c r="K19" s="25"/>
      <c r="L19" s="162"/>
      <c r="M19" s="161"/>
    </row>
    <row r="20" spans="3:13" s="18" customFormat="1" ht="8.25" customHeight="1">
      <c r="C20" s="8"/>
      <c r="D20" s="32"/>
      <c r="E20" s="86"/>
      <c r="F20" s="32"/>
      <c r="G20" s="8"/>
      <c r="H20" s="127"/>
      <c r="I20" s="86"/>
      <c r="K20" s="25"/>
      <c r="L20" s="36"/>
      <c r="M20" s="161"/>
    </row>
    <row r="21" spans="2:13" s="20" customFormat="1" ht="15">
      <c r="B21" s="18"/>
      <c r="C21" s="32" t="s">
        <v>0</v>
      </c>
      <c r="D21" s="32"/>
      <c r="E21" s="85" t="s">
        <v>0</v>
      </c>
      <c r="F21" s="32"/>
      <c r="G21" s="32" t="s">
        <v>0</v>
      </c>
      <c r="H21" s="127"/>
      <c r="I21" s="85" t="s">
        <v>0</v>
      </c>
      <c r="K21" s="25"/>
      <c r="L21" s="37" t="s">
        <v>0</v>
      </c>
      <c r="M21" s="160"/>
    </row>
    <row r="22" spans="4:12" ht="15">
      <c r="D22" s="32"/>
      <c r="E22" s="128"/>
      <c r="H22" s="127"/>
      <c r="I22" s="128"/>
      <c r="L22" s="163"/>
    </row>
    <row r="23" spans="1:13" ht="15">
      <c r="A23" s="1" t="s">
        <v>1</v>
      </c>
      <c r="B23" s="2">
        <v>8</v>
      </c>
      <c r="C23" s="133">
        <f>G23-L23</f>
        <v>88726</v>
      </c>
      <c r="D23" s="65"/>
      <c r="E23" s="89">
        <f>+I23-K23</f>
        <v>110663</v>
      </c>
      <c r="F23" s="133"/>
      <c r="G23" s="133">
        <v>305295</v>
      </c>
      <c r="H23" s="134"/>
      <c r="I23" s="89">
        <v>294793</v>
      </c>
      <c r="K23" s="164">
        <v>184130</v>
      </c>
      <c r="L23" s="165">
        <v>216569</v>
      </c>
      <c r="M23" s="166"/>
    </row>
    <row r="24" spans="3:12" ht="7.5" customHeight="1">
      <c r="C24" s="133"/>
      <c r="D24" s="65"/>
      <c r="E24" s="89">
        <f>+I24-K24</f>
        <v>0</v>
      </c>
      <c r="F24" s="133"/>
      <c r="G24" s="133"/>
      <c r="H24" s="134"/>
      <c r="I24" s="135"/>
      <c r="K24" s="165"/>
      <c r="L24" s="165"/>
    </row>
    <row r="25" spans="1:12" ht="15">
      <c r="A25" s="1" t="s">
        <v>19</v>
      </c>
      <c r="C25" s="133">
        <f>G25-L25</f>
        <v>-79672</v>
      </c>
      <c r="D25" s="65"/>
      <c r="E25" s="89">
        <f>+I25-K25</f>
        <v>-98210</v>
      </c>
      <c r="F25" s="133"/>
      <c r="G25" s="134">
        <v>-268231</v>
      </c>
      <c r="H25" s="134"/>
      <c r="I25" s="89">
        <v>-250729</v>
      </c>
      <c r="K25" s="164">
        <v>-152519</v>
      </c>
      <c r="L25" s="167">
        <v>-188559</v>
      </c>
    </row>
    <row r="26" spans="3:12" ht="7.5" customHeight="1">
      <c r="C26" s="136"/>
      <c r="D26" s="65"/>
      <c r="E26" s="137"/>
      <c r="F26" s="133"/>
      <c r="G26" s="136"/>
      <c r="H26" s="134"/>
      <c r="I26" s="137"/>
      <c r="K26" s="168"/>
      <c r="L26" s="168"/>
    </row>
    <row r="27" spans="3:12" ht="15">
      <c r="C27" s="133"/>
      <c r="D27" s="65"/>
      <c r="E27" s="135"/>
      <c r="F27" s="133"/>
      <c r="G27" s="133"/>
      <c r="H27" s="134"/>
      <c r="I27" s="135"/>
      <c r="K27" s="165"/>
      <c r="L27" s="165"/>
    </row>
    <row r="28" spans="1:12" ht="15">
      <c r="A28" s="1" t="s">
        <v>2</v>
      </c>
      <c r="C28" s="133">
        <f>SUM(C23:C25)</f>
        <v>9054</v>
      </c>
      <c r="D28" s="65"/>
      <c r="E28" s="135">
        <f>+I28-K28</f>
        <v>12453</v>
      </c>
      <c r="F28" s="133"/>
      <c r="G28" s="133">
        <f>SUM(G23:G25)</f>
        <v>37064</v>
      </c>
      <c r="H28" s="134"/>
      <c r="I28" s="135">
        <f>+I23+I25</f>
        <v>44064</v>
      </c>
      <c r="K28" s="165">
        <v>31611</v>
      </c>
      <c r="L28" s="165">
        <v>28010</v>
      </c>
    </row>
    <row r="29" spans="3:12" ht="7.5" customHeight="1">
      <c r="C29" s="133"/>
      <c r="D29" s="65"/>
      <c r="E29" s="135"/>
      <c r="F29" s="133"/>
      <c r="G29" s="133"/>
      <c r="H29" s="134"/>
      <c r="I29" s="135"/>
      <c r="K29" s="165"/>
      <c r="L29" s="165"/>
    </row>
    <row r="30" spans="1:12" ht="15">
      <c r="A30" s="1" t="s">
        <v>22</v>
      </c>
      <c r="C30" s="133">
        <f>G30-L30</f>
        <v>458</v>
      </c>
      <c r="D30" s="65"/>
      <c r="E30" s="135">
        <f>+I30-K30</f>
        <v>266</v>
      </c>
      <c r="F30" s="133"/>
      <c r="G30" s="133">
        <v>1819</v>
      </c>
      <c r="H30" s="134"/>
      <c r="I30" s="89">
        <v>884</v>
      </c>
      <c r="K30" s="164">
        <v>618</v>
      </c>
      <c r="L30" s="165">
        <v>1361</v>
      </c>
    </row>
    <row r="31" spans="3:12" ht="7.5" customHeight="1">
      <c r="C31" s="133"/>
      <c r="D31" s="65"/>
      <c r="E31" s="135"/>
      <c r="F31" s="133"/>
      <c r="G31" s="133"/>
      <c r="H31" s="134"/>
      <c r="I31" s="135"/>
      <c r="K31" s="165"/>
      <c r="L31" s="165"/>
    </row>
    <row r="32" spans="1:12" ht="15">
      <c r="A32" s="1" t="s">
        <v>50</v>
      </c>
      <c r="C32" s="133">
        <f>G32-L32</f>
        <v>-2447</v>
      </c>
      <c r="D32" s="65"/>
      <c r="E32" s="135">
        <f>+I32-K32</f>
        <v>-2809</v>
      </c>
      <c r="F32" s="134"/>
      <c r="G32" s="134">
        <f>-6467-1049</f>
        <v>-7516</v>
      </c>
      <c r="H32" s="134"/>
      <c r="I32" s="89">
        <f>-5952-1528</f>
        <v>-7480</v>
      </c>
      <c r="K32" s="164">
        <v>-4671</v>
      </c>
      <c r="L32" s="167">
        <v>-5069</v>
      </c>
    </row>
    <row r="33" spans="3:12" ht="7.5" customHeight="1">
      <c r="C33" s="136"/>
      <c r="D33" s="65"/>
      <c r="E33" s="137"/>
      <c r="F33" s="133"/>
      <c r="G33" s="136"/>
      <c r="H33" s="134"/>
      <c r="I33" s="137"/>
      <c r="K33" s="168"/>
      <c r="L33" s="168"/>
    </row>
    <row r="34" spans="3:12" ht="15">
      <c r="C34" s="133"/>
      <c r="D34" s="65"/>
      <c r="E34" s="135"/>
      <c r="F34" s="133"/>
      <c r="G34" s="133"/>
      <c r="H34" s="134"/>
      <c r="I34" s="135"/>
      <c r="K34" s="165"/>
      <c r="L34" s="165"/>
    </row>
    <row r="35" spans="1:12" ht="15">
      <c r="A35" s="1" t="s">
        <v>53</v>
      </c>
      <c r="C35" s="133">
        <f>SUM(C28:C34)</f>
        <v>7065</v>
      </c>
      <c r="D35" s="65"/>
      <c r="E35" s="135">
        <f>+E28+E30+E32</f>
        <v>9910</v>
      </c>
      <c r="F35" s="133"/>
      <c r="G35" s="133">
        <f>SUM(G28:G34)</f>
        <v>31367</v>
      </c>
      <c r="H35" s="134"/>
      <c r="I35" s="89">
        <f>+I28+I30+I32</f>
        <v>37468</v>
      </c>
      <c r="K35" s="164">
        <v>27558</v>
      </c>
      <c r="L35" s="165">
        <v>24302</v>
      </c>
    </row>
    <row r="36" spans="1:12" ht="7.5" customHeight="1">
      <c r="A36" s="1" t="s">
        <v>54</v>
      </c>
      <c r="C36" s="133"/>
      <c r="D36" s="65"/>
      <c r="E36" s="135"/>
      <c r="F36" s="133"/>
      <c r="G36" s="133"/>
      <c r="H36" s="134"/>
      <c r="I36" s="135"/>
      <c r="K36" s="165"/>
      <c r="L36" s="165"/>
    </row>
    <row r="37" spans="1:12" ht="15">
      <c r="A37" s="1" t="s">
        <v>23</v>
      </c>
      <c r="C37" s="133">
        <f>G37-L37</f>
        <v>-1629</v>
      </c>
      <c r="D37" s="65"/>
      <c r="E37" s="89">
        <f>+I37-K37</f>
        <v>-445</v>
      </c>
      <c r="F37" s="133"/>
      <c r="G37" s="133">
        <v>-3213</v>
      </c>
      <c r="H37" s="134"/>
      <c r="I37" s="89">
        <v>-3180</v>
      </c>
      <c r="K37" s="164">
        <v>-2735</v>
      </c>
      <c r="L37" s="165">
        <v>-1584</v>
      </c>
    </row>
    <row r="38" spans="3:12" ht="7.5" customHeight="1">
      <c r="C38" s="133"/>
      <c r="D38" s="65"/>
      <c r="E38" s="89"/>
      <c r="F38" s="133"/>
      <c r="G38" s="133"/>
      <c r="H38" s="134"/>
      <c r="I38" s="89"/>
      <c r="K38" s="164"/>
      <c r="L38" s="165"/>
    </row>
    <row r="39" spans="1:12" ht="15">
      <c r="A39" s="1" t="s">
        <v>55</v>
      </c>
      <c r="C39" s="133">
        <v>0</v>
      </c>
      <c r="D39" s="65"/>
      <c r="E39" s="89">
        <v>0</v>
      </c>
      <c r="F39" s="133"/>
      <c r="G39" s="133">
        <v>-1</v>
      </c>
      <c r="H39" s="134"/>
      <c r="I39" s="89">
        <v>-1</v>
      </c>
      <c r="K39" s="164">
        <v>0</v>
      </c>
      <c r="L39" s="165">
        <v>0</v>
      </c>
    </row>
    <row r="40" spans="3:12" ht="7.5" customHeight="1">
      <c r="C40" s="136"/>
      <c r="D40" s="65"/>
      <c r="E40" s="137"/>
      <c r="F40" s="133"/>
      <c r="G40" s="136"/>
      <c r="H40" s="134"/>
      <c r="I40" s="137"/>
      <c r="K40" s="168"/>
      <c r="L40" s="168"/>
    </row>
    <row r="41" spans="3:12" ht="15.75" customHeight="1">
      <c r="C41" s="133"/>
      <c r="D41" s="65"/>
      <c r="E41" s="135"/>
      <c r="F41" s="133"/>
      <c r="G41" s="133"/>
      <c r="H41" s="134"/>
      <c r="I41" s="135"/>
      <c r="K41" s="165"/>
      <c r="L41" s="165"/>
    </row>
    <row r="42" spans="1:12" ht="17.25" customHeight="1">
      <c r="A42" s="1" t="s">
        <v>20</v>
      </c>
      <c r="B42" s="2">
        <v>8</v>
      </c>
      <c r="C42" s="133">
        <f>SUM(C34:C40)</f>
        <v>5436</v>
      </c>
      <c r="D42" s="65"/>
      <c r="E42" s="135">
        <f>+E35+E37+E39</f>
        <v>9465</v>
      </c>
      <c r="F42" s="133"/>
      <c r="G42" s="133">
        <f>SUM(G34:G40)</f>
        <v>28153</v>
      </c>
      <c r="H42" s="134"/>
      <c r="I42" s="135">
        <f>+I35+I37+I39</f>
        <v>34287</v>
      </c>
      <c r="K42" s="165">
        <v>24823</v>
      </c>
      <c r="L42" s="165">
        <v>22718</v>
      </c>
    </row>
    <row r="43" spans="3:12" ht="7.5" customHeight="1">
      <c r="C43" s="133"/>
      <c r="D43" s="65"/>
      <c r="E43" s="135"/>
      <c r="F43" s="133"/>
      <c r="G43" s="133"/>
      <c r="H43" s="134"/>
      <c r="I43" s="135"/>
      <c r="K43" s="165"/>
      <c r="L43" s="165"/>
    </row>
    <row r="44" spans="1:12" ht="15">
      <c r="A44" s="1" t="s">
        <v>31</v>
      </c>
      <c r="B44" s="2">
        <v>17</v>
      </c>
      <c r="C44" s="133">
        <f>G44-L44</f>
        <v>-793</v>
      </c>
      <c r="D44" s="65"/>
      <c r="E44" s="89">
        <f>+I44-K44</f>
        <v>-2113</v>
      </c>
      <c r="F44" s="133"/>
      <c r="G44" s="134">
        <v>-7456</v>
      </c>
      <c r="H44" s="134"/>
      <c r="I44" s="89">
        <v>-9553</v>
      </c>
      <c r="K44" s="164">
        <v>-7440</v>
      </c>
      <c r="L44" s="167">
        <v>-6663</v>
      </c>
    </row>
    <row r="45" spans="3:12" ht="7.5" customHeight="1">
      <c r="C45" s="136"/>
      <c r="D45" s="65"/>
      <c r="E45" s="137"/>
      <c r="F45" s="133"/>
      <c r="G45" s="136"/>
      <c r="H45" s="134"/>
      <c r="I45" s="137"/>
      <c r="K45" s="168"/>
      <c r="L45" s="168"/>
    </row>
    <row r="46" spans="3:12" ht="7.5" customHeight="1">
      <c r="C46" s="133"/>
      <c r="D46" s="65"/>
      <c r="E46" s="135"/>
      <c r="F46" s="133"/>
      <c r="G46" s="133"/>
      <c r="H46" s="134"/>
      <c r="I46" s="135"/>
      <c r="K46" s="165"/>
      <c r="L46" s="165"/>
    </row>
    <row r="47" spans="1:12" ht="15">
      <c r="A47" s="1" t="s">
        <v>21</v>
      </c>
      <c r="C47" s="133">
        <f>SUM(C42:C44)</f>
        <v>4643</v>
      </c>
      <c r="D47" s="65"/>
      <c r="E47" s="135">
        <f>+E42+E44</f>
        <v>7352</v>
      </c>
      <c r="F47" s="133"/>
      <c r="G47" s="133">
        <f>SUM(G42:G44)</f>
        <v>20697</v>
      </c>
      <c r="H47" s="134"/>
      <c r="I47" s="135">
        <f>+I42+I44</f>
        <v>24734</v>
      </c>
      <c r="K47" s="165">
        <v>17383</v>
      </c>
      <c r="L47" s="165">
        <v>16055</v>
      </c>
    </row>
    <row r="48" spans="3:12" ht="7.5" customHeight="1">
      <c r="C48" s="133"/>
      <c r="D48" s="65"/>
      <c r="E48" s="135"/>
      <c r="F48" s="133"/>
      <c r="G48" s="133"/>
      <c r="H48" s="134"/>
      <c r="I48" s="135"/>
      <c r="K48" s="165"/>
      <c r="L48" s="165"/>
    </row>
    <row r="49" spans="1:12" ht="15">
      <c r="A49" s="1" t="s">
        <v>3</v>
      </c>
      <c r="C49" s="133">
        <f>G49-L49</f>
        <v>36</v>
      </c>
      <c r="D49" s="65"/>
      <c r="E49" s="89">
        <f>+I49-K49</f>
        <v>-47</v>
      </c>
      <c r="F49" s="133"/>
      <c r="G49" s="133">
        <v>-122</v>
      </c>
      <c r="H49" s="134"/>
      <c r="I49" s="89">
        <v>-96</v>
      </c>
      <c r="K49" s="164">
        <v>-49</v>
      </c>
      <c r="L49" s="165">
        <v>-158</v>
      </c>
    </row>
    <row r="50" spans="3:12" ht="7.5" customHeight="1">
      <c r="C50" s="133"/>
      <c r="D50" s="65"/>
      <c r="E50" s="135"/>
      <c r="F50" s="133"/>
      <c r="G50" s="133"/>
      <c r="H50" s="134"/>
      <c r="I50" s="135"/>
      <c r="K50" s="165"/>
      <c r="L50" s="165"/>
    </row>
    <row r="51" spans="3:12" ht="15">
      <c r="C51" s="138"/>
      <c r="D51" s="65"/>
      <c r="E51" s="139"/>
      <c r="F51" s="133"/>
      <c r="G51" s="138"/>
      <c r="H51" s="134"/>
      <c r="I51" s="139"/>
      <c r="K51" s="169"/>
      <c r="L51" s="169"/>
    </row>
    <row r="52" spans="1:13" ht="15">
      <c r="A52" s="1" t="s">
        <v>4</v>
      </c>
      <c r="B52" s="2">
        <v>8</v>
      </c>
      <c r="C52" s="134">
        <f>SUM(C47:C49)</f>
        <v>4679</v>
      </c>
      <c r="D52" s="65"/>
      <c r="E52" s="140">
        <f>+E47+E49</f>
        <v>7305</v>
      </c>
      <c r="F52" s="133"/>
      <c r="G52" s="134">
        <f>SUM(G47:G49)</f>
        <v>20575</v>
      </c>
      <c r="H52" s="134"/>
      <c r="I52" s="140">
        <f>+I47+I49</f>
        <v>24638</v>
      </c>
      <c r="K52" s="167">
        <v>17334</v>
      </c>
      <c r="L52" s="167">
        <v>15897</v>
      </c>
      <c r="M52" s="166"/>
    </row>
    <row r="53" spans="3:11" ht="7.5" customHeight="1" thickBot="1">
      <c r="C53" s="141"/>
      <c r="D53" s="65"/>
      <c r="E53" s="94"/>
      <c r="F53" s="133"/>
      <c r="G53" s="141"/>
      <c r="H53" s="134"/>
      <c r="I53" s="94"/>
      <c r="K53" s="170"/>
    </row>
    <row r="54" spans="3:11" ht="15">
      <c r="C54" s="134"/>
      <c r="D54" s="65"/>
      <c r="E54" s="150"/>
      <c r="F54" s="134"/>
      <c r="G54" s="134"/>
      <c r="H54" s="134"/>
      <c r="I54" s="150"/>
      <c r="K54" s="167"/>
    </row>
    <row r="55" spans="1:11" ht="15">
      <c r="A55" s="1" t="s">
        <v>88</v>
      </c>
      <c r="B55" s="2">
        <v>24</v>
      </c>
      <c r="C55" s="142">
        <v>3.69</v>
      </c>
      <c r="D55" s="74"/>
      <c r="E55" s="144">
        <v>5.76</v>
      </c>
      <c r="F55" s="142"/>
      <c r="G55" s="142">
        <v>16.23</v>
      </c>
      <c r="H55" s="142"/>
      <c r="I55" s="144">
        <v>21.6</v>
      </c>
      <c r="K55" s="171">
        <v>15.74</v>
      </c>
    </row>
    <row r="56" spans="3:11" ht="7.5" customHeight="1" thickBot="1">
      <c r="C56" s="143"/>
      <c r="D56" s="74"/>
      <c r="E56" s="94"/>
      <c r="F56" s="142"/>
      <c r="G56" s="143"/>
      <c r="H56" s="142"/>
      <c r="I56" s="94"/>
      <c r="K56" s="172"/>
    </row>
    <row r="57" spans="3:11" ht="15">
      <c r="C57" s="142"/>
      <c r="D57" s="74"/>
      <c r="E57" s="151"/>
      <c r="F57" s="142"/>
      <c r="G57" s="142"/>
      <c r="H57" s="142"/>
      <c r="I57" s="151"/>
      <c r="K57" s="173"/>
    </row>
    <row r="58" spans="1:11" ht="15">
      <c r="A58" s="1" t="s">
        <v>89</v>
      </c>
      <c r="B58" s="2">
        <v>24</v>
      </c>
      <c r="C58" s="142">
        <v>3.69</v>
      </c>
      <c r="D58" s="74"/>
      <c r="E58" s="144">
        <v>5.73</v>
      </c>
      <c r="F58" s="142"/>
      <c r="G58" s="142">
        <v>16.23</v>
      </c>
      <c r="H58" s="142"/>
      <c r="I58" s="144">
        <v>19.2</v>
      </c>
      <c r="K58" s="171">
        <v>12.76</v>
      </c>
    </row>
    <row r="59" spans="3:12" ht="7.5" customHeight="1" thickBot="1">
      <c r="C59" s="145" t="s">
        <v>54</v>
      </c>
      <c r="D59" s="37"/>
      <c r="E59" s="146" t="s">
        <v>54</v>
      </c>
      <c r="F59" s="147"/>
      <c r="G59" s="145" t="s">
        <v>54</v>
      </c>
      <c r="H59" s="147"/>
      <c r="I59" s="146"/>
      <c r="L59" s="25" t="s">
        <v>54</v>
      </c>
    </row>
    <row r="60" spans="3:8" ht="15">
      <c r="C60" s="127"/>
      <c r="D60" s="32"/>
      <c r="F60" s="127"/>
      <c r="G60" s="127"/>
      <c r="H60" s="127"/>
    </row>
    <row r="61" spans="1:9" ht="27.75" customHeight="1">
      <c r="A61" s="174" t="s">
        <v>126</v>
      </c>
      <c r="B61" s="174"/>
      <c r="C61" s="174"/>
      <c r="D61" s="174"/>
      <c r="E61" s="174"/>
      <c r="F61" s="174"/>
      <c r="G61" s="174"/>
      <c r="H61" s="174"/>
      <c r="I61" s="174"/>
    </row>
    <row r="62" spans="1:9" ht="15">
      <c r="A62" s="31"/>
      <c r="B62" s="31"/>
      <c r="C62" s="31"/>
      <c r="D62" s="31"/>
      <c r="E62" s="31"/>
      <c r="F62" s="31"/>
      <c r="G62" s="31"/>
      <c r="H62" s="31"/>
      <c r="I62" s="31"/>
    </row>
    <row r="63" spans="1:9" ht="9" customHeight="1">
      <c r="A63" s="31"/>
      <c r="B63" s="31"/>
      <c r="C63" s="31"/>
      <c r="D63" s="31"/>
      <c r="E63" s="31"/>
      <c r="F63" s="31"/>
      <c r="G63" s="31"/>
      <c r="H63" s="31"/>
      <c r="I63" s="31"/>
    </row>
    <row r="64" spans="1:9" ht="9" customHeight="1">
      <c r="A64" s="31"/>
      <c r="B64" s="31"/>
      <c r="C64" s="31"/>
      <c r="D64" s="31"/>
      <c r="E64" s="31"/>
      <c r="F64" s="31"/>
      <c r="G64" s="31"/>
      <c r="H64" s="31"/>
      <c r="I64" s="31"/>
    </row>
    <row r="65" spans="1:9" ht="9" customHeight="1">
      <c r="A65" s="31"/>
      <c r="B65" s="31"/>
      <c r="C65" s="31"/>
      <c r="D65" s="31"/>
      <c r="E65" s="31"/>
      <c r="F65" s="31"/>
      <c r="G65" s="31"/>
      <c r="H65" s="31"/>
      <c r="I65" s="31"/>
    </row>
    <row r="66" spans="1:9" ht="9" customHeight="1">
      <c r="A66" s="31"/>
      <c r="B66" s="31"/>
      <c r="C66" s="31"/>
      <c r="D66" s="31"/>
      <c r="E66" s="31"/>
      <c r="F66" s="31"/>
      <c r="G66" s="31"/>
      <c r="H66" s="31"/>
      <c r="I66" s="31"/>
    </row>
    <row r="67" spans="1:9" ht="12.75" customHeight="1">
      <c r="A67" s="31"/>
      <c r="B67" s="31"/>
      <c r="C67" s="31"/>
      <c r="D67" s="31"/>
      <c r="E67" s="31"/>
      <c r="F67" s="31"/>
      <c r="G67" s="31"/>
      <c r="H67" s="31"/>
      <c r="I67" s="31"/>
    </row>
    <row r="68" spans="1:9" ht="15">
      <c r="A68" s="1" t="s">
        <v>113</v>
      </c>
      <c r="B68" s="31"/>
      <c r="C68" s="31"/>
      <c r="D68" s="31"/>
      <c r="E68" s="31"/>
      <c r="F68" s="31"/>
      <c r="G68" s="31"/>
      <c r="H68" s="31"/>
      <c r="I68" s="31"/>
    </row>
    <row r="69" spans="1:9" ht="6.75" customHeight="1">
      <c r="A69" s="59"/>
      <c r="B69" s="60"/>
      <c r="C69" s="131"/>
      <c r="D69" s="131"/>
      <c r="E69" s="131"/>
      <c r="F69" s="131"/>
      <c r="G69" s="131"/>
      <c r="H69" s="131"/>
      <c r="I69" s="131"/>
    </row>
    <row r="70" spans="1:9" ht="15">
      <c r="A70" s="58" t="s">
        <v>151</v>
      </c>
      <c r="B70" s="22"/>
      <c r="C70" s="22"/>
      <c r="D70" s="22"/>
      <c r="E70" s="22"/>
      <c r="F70" s="22"/>
      <c r="G70" s="22"/>
      <c r="H70" s="22"/>
      <c r="I70" s="57" t="s">
        <v>109</v>
      </c>
    </row>
    <row r="84" spans="3:9" ht="15">
      <c r="C84" s="148"/>
      <c r="E84" s="148"/>
      <c r="G84" s="148"/>
      <c r="I84" s="148"/>
    </row>
    <row r="89" spans="3:9" ht="15">
      <c r="C89" s="149"/>
      <c r="E89" s="149"/>
      <c r="G89" s="149"/>
      <c r="I89" s="149"/>
    </row>
    <row r="92" spans="3:9" ht="15">
      <c r="C92" s="149"/>
      <c r="E92" s="149"/>
      <c r="G92" s="149"/>
      <c r="I92" s="149"/>
    </row>
  </sheetData>
  <mergeCells count="6">
    <mergeCell ref="A61:I61"/>
    <mergeCell ref="A6:I6"/>
    <mergeCell ref="A7:I7"/>
    <mergeCell ref="A1:I1"/>
    <mergeCell ref="A2:I2"/>
    <mergeCell ref="A3:I3"/>
  </mergeCells>
  <printOptions/>
  <pageMargins left="0.64" right="0.5" top="0.5" bottom="0.25" header="0.22" footer="0.18"/>
  <pageSetup horizontalDpi="360" verticalDpi="36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1"/>
  <sheetViews>
    <sheetView tabSelected="1" zoomScale="80" zoomScaleNormal="80" workbookViewId="0" topLeftCell="A1">
      <selection activeCell="I77" sqref="I77"/>
    </sheetView>
  </sheetViews>
  <sheetFormatPr defaultColWidth="9.140625" defaultRowHeight="12.75"/>
  <cols>
    <col min="1" max="1" width="3.7109375" style="1" customWidth="1"/>
    <col min="2" max="2" width="43.28125" style="1" customWidth="1"/>
    <col min="3" max="3" width="7.7109375" style="2" customWidth="1"/>
    <col min="4" max="4" width="2.140625" style="2" customWidth="1"/>
    <col min="5" max="5" width="17.28125" style="3" bestFit="1" customWidth="1"/>
    <col min="6" max="6" width="2.140625" style="3" customWidth="1"/>
    <col min="7" max="7" width="19.57421875" style="3" bestFit="1" customWidth="1"/>
    <col min="8" max="8" width="8.8515625" style="1" customWidth="1"/>
    <col min="9" max="9" width="11.57421875" style="1" customWidth="1"/>
    <col min="10" max="10" width="10.00390625" style="1" customWidth="1"/>
    <col min="11" max="89" width="8.8515625" style="1" customWidth="1"/>
    <col min="90" max="16384" width="9.140625" style="1" customWidth="1"/>
  </cols>
  <sheetData>
    <row r="1" spans="1:7" ht="15">
      <c r="A1" s="177" t="str">
        <f>'IS'!A1</f>
        <v>PRINSIPTEK CORPORATION BERHAD </v>
      </c>
      <c r="B1" s="177"/>
      <c r="C1" s="177"/>
      <c r="D1" s="177"/>
      <c r="E1" s="177"/>
      <c r="F1" s="177"/>
      <c r="G1" s="177"/>
    </row>
    <row r="2" spans="1:7" ht="15">
      <c r="A2" s="177" t="str">
        <f>'IS'!A2</f>
        <v>(Company No. 595000-H)</v>
      </c>
      <c r="B2" s="177"/>
      <c r="C2" s="177"/>
      <c r="D2" s="177"/>
      <c r="E2" s="177"/>
      <c r="F2" s="177"/>
      <c r="G2" s="177"/>
    </row>
    <row r="3" spans="1:7" ht="15" customHeight="1">
      <c r="A3" s="177" t="str">
        <f>'IS'!A3</f>
        <v>(Incorporated in Malaysia)</v>
      </c>
      <c r="B3" s="177"/>
      <c r="C3" s="177"/>
      <c r="D3" s="177"/>
      <c r="E3" s="177"/>
      <c r="F3" s="177"/>
      <c r="G3" s="177"/>
    </row>
    <row r="4" spans="1:7" ht="8.25" customHeight="1">
      <c r="A4" s="33"/>
      <c r="B4" s="33"/>
      <c r="C4" s="33"/>
      <c r="D4" s="33"/>
      <c r="E4" s="33"/>
      <c r="F4" s="33"/>
      <c r="G4" s="33"/>
    </row>
    <row r="5" spans="1:7" s="25" customFormat="1" ht="4.5" customHeight="1" thickBot="1">
      <c r="A5" s="37"/>
      <c r="B5" s="37"/>
      <c r="C5" s="37"/>
      <c r="D5" s="37"/>
      <c r="E5" s="37"/>
      <c r="F5" s="37"/>
      <c r="G5" s="37"/>
    </row>
    <row r="6" spans="1:7" ht="15">
      <c r="A6" s="180" t="s">
        <v>51</v>
      </c>
      <c r="B6" s="180"/>
      <c r="C6" s="180"/>
      <c r="D6" s="180"/>
      <c r="E6" s="180"/>
      <c r="F6" s="180"/>
      <c r="G6" s="180"/>
    </row>
    <row r="7" spans="1:7" ht="15.75" thickBot="1">
      <c r="A7" s="176" t="str">
        <f>'IS'!A7</f>
        <v>FOR THE FOURTH FINANCIAL QUARTER ENDED 31 DECEMBER 2005</v>
      </c>
      <c r="B7" s="176"/>
      <c r="C7" s="176"/>
      <c r="D7" s="176"/>
      <c r="E7" s="176"/>
      <c r="F7" s="176"/>
      <c r="G7" s="176"/>
    </row>
    <row r="8" spans="1:7" s="25" customFormat="1" ht="4.5" customHeight="1">
      <c r="A8" s="63"/>
      <c r="B8" s="63"/>
      <c r="C8" s="63"/>
      <c r="D8" s="63"/>
      <c r="E8" s="63"/>
      <c r="F8" s="63"/>
      <c r="G8" s="63"/>
    </row>
    <row r="9" spans="1:7" ht="6.75" customHeight="1">
      <c r="A9" s="9"/>
      <c r="B9" s="9"/>
      <c r="C9" s="9"/>
      <c r="D9" s="9"/>
      <c r="E9" s="9"/>
      <c r="F9" s="9"/>
      <c r="G9" s="9"/>
    </row>
    <row r="10" spans="1:7" ht="15">
      <c r="A10" s="20" t="s">
        <v>33</v>
      </c>
      <c r="B10" s="18"/>
      <c r="C10" s="18"/>
      <c r="D10" s="18"/>
      <c r="E10" s="18"/>
      <c r="F10" s="18"/>
      <c r="G10" s="18"/>
    </row>
    <row r="11" spans="1:7" ht="5.25" customHeight="1">
      <c r="A11" s="20"/>
      <c r="B11" s="18"/>
      <c r="C11" s="18"/>
      <c r="D11" s="18"/>
      <c r="E11" s="18"/>
      <c r="F11" s="18"/>
      <c r="G11" s="18"/>
    </row>
    <row r="12" spans="1:7" ht="15">
      <c r="A12" s="20"/>
      <c r="B12" s="18"/>
      <c r="C12" s="18"/>
      <c r="D12" s="18"/>
      <c r="E12" s="2" t="s">
        <v>94</v>
      </c>
      <c r="F12" s="2"/>
      <c r="G12" s="97" t="s">
        <v>95</v>
      </c>
    </row>
    <row r="13" spans="1:7" ht="15">
      <c r="A13" s="20"/>
      <c r="E13" s="32" t="s">
        <v>83</v>
      </c>
      <c r="G13" s="85" t="s">
        <v>84</v>
      </c>
    </row>
    <row r="14" spans="5:11" s="18" customFormat="1" ht="15">
      <c r="E14" s="32" t="s">
        <v>76</v>
      </c>
      <c r="F14" s="32"/>
      <c r="G14" s="85" t="s">
        <v>77</v>
      </c>
      <c r="I14" s="1"/>
      <c r="J14" s="1"/>
      <c r="K14" s="1"/>
    </row>
    <row r="15" spans="3:11" s="18" customFormat="1" ht="15">
      <c r="C15" s="18" t="s">
        <v>5</v>
      </c>
      <c r="E15" s="8" t="str">
        <f>'IS'!C18</f>
        <v>31.12.2005</v>
      </c>
      <c r="F15" s="32"/>
      <c r="G15" s="86" t="s">
        <v>124</v>
      </c>
      <c r="I15" s="1"/>
      <c r="J15" s="1"/>
      <c r="K15" s="1"/>
    </row>
    <row r="16" spans="3:11" s="18" customFormat="1" ht="6.75" customHeight="1">
      <c r="C16" s="79"/>
      <c r="E16" s="33"/>
      <c r="F16" s="32"/>
      <c r="G16" s="87"/>
      <c r="I16" s="1"/>
      <c r="J16" s="1"/>
      <c r="K16" s="1"/>
    </row>
    <row r="17" spans="5:11" s="18" customFormat="1" ht="7.5" customHeight="1">
      <c r="E17" s="8"/>
      <c r="F17" s="32"/>
      <c r="G17" s="86"/>
      <c r="I17" s="1"/>
      <c r="J17" s="1"/>
      <c r="K17" s="1"/>
    </row>
    <row r="18" spans="3:13" s="20" customFormat="1" ht="15">
      <c r="C18" s="34"/>
      <c r="D18" s="34"/>
      <c r="E18" s="32" t="s">
        <v>0</v>
      </c>
      <c r="F18" s="32"/>
      <c r="G18" s="85" t="s">
        <v>0</v>
      </c>
      <c r="H18" s="18"/>
      <c r="I18" s="1"/>
      <c r="J18" s="1"/>
      <c r="K18" s="1"/>
      <c r="L18" s="18"/>
      <c r="M18" s="18"/>
    </row>
    <row r="19" spans="3:13" s="20" customFormat="1" ht="6" customHeight="1">
      <c r="C19" s="34"/>
      <c r="D19" s="34"/>
      <c r="E19" s="32"/>
      <c r="F19" s="32"/>
      <c r="G19" s="85"/>
      <c r="H19" s="18"/>
      <c r="I19" s="1"/>
      <c r="J19" s="1"/>
      <c r="K19" s="1"/>
      <c r="L19" s="18"/>
      <c r="M19" s="18"/>
    </row>
    <row r="20" spans="1:13" ht="15">
      <c r="A20" s="1" t="s">
        <v>63</v>
      </c>
      <c r="G20" s="88"/>
      <c r="H20" s="18"/>
      <c r="L20" s="18"/>
      <c r="M20" s="18"/>
    </row>
    <row r="21" spans="2:13" ht="15">
      <c r="B21" s="1" t="s">
        <v>27</v>
      </c>
      <c r="E21" s="23">
        <v>7904</v>
      </c>
      <c r="F21" s="23"/>
      <c r="G21" s="90">
        <v>10189</v>
      </c>
      <c r="H21" s="18"/>
      <c r="L21" s="18"/>
      <c r="M21" s="18"/>
    </row>
    <row r="22" spans="2:13" ht="15">
      <c r="B22" s="1" t="s">
        <v>91</v>
      </c>
      <c r="E22" s="23">
        <v>20192</v>
      </c>
      <c r="F22" s="23"/>
      <c r="G22" s="90">
        <v>27495</v>
      </c>
      <c r="H22" s="18"/>
      <c r="L22" s="18"/>
      <c r="M22" s="18"/>
    </row>
    <row r="23" spans="2:13" ht="15">
      <c r="B23" s="1" t="s">
        <v>52</v>
      </c>
      <c r="E23" s="23">
        <v>4</v>
      </c>
      <c r="F23" s="23"/>
      <c r="G23" s="90">
        <v>5</v>
      </c>
      <c r="H23" s="18"/>
      <c r="L23" s="18"/>
      <c r="M23" s="18"/>
    </row>
    <row r="24" spans="2:13" ht="15">
      <c r="B24" s="1" t="s">
        <v>115</v>
      </c>
      <c r="C24" s="2">
        <v>21</v>
      </c>
      <c r="E24" s="23">
        <v>5011</v>
      </c>
      <c r="F24" s="23"/>
      <c r="G24" s="90">
        <v>5011</v>
      </c>
      <c r="H24" s="18"/>
      <c r="L24" s="18"/>
      <c r="M24" s="18"/>
    </row>
    <row r="25" spans="2:13" ht="15">
      <c r="B25" s="1" t="s">
        <v>66</v>
      </c>
      <c r="E25" s="23">
        <f>7442+1324+38408</f>
        <v>47174</v>
      </c>
      <c r="F25" s="23"/>
      <c r="G25" s="90">
        <v>47572</v>
      </c>
      <c r="H25" s="18"/>
      <c r="L25" s="18"/>
      <c r="M25" s="18"/>
    </row>
    <row r="26" spans="5:13" ht="7.5" customHeight="1">
      <c r="E26" s="23"/>
      <c r="F26" s="23"/>
      <c r="G26" s="90"/>
      <c r="H26" s="18"/>
      <c r="L26" s="18"/>
      <c r="M26" s="18"/>
    </row>
    <row r="27" spans="5:13" ht="9" customHeight="1">
      <c r="E27" s="27"/>
      <c r="F27" s="23"/>
      <c r="G27" s="92"/>
      <c r="H27" s="18"/>
      <c r="L27" s="18"/>
      <c r="M27" s="18"/>
    </row>
    <row r="28" spans="2:13" ht="15">
      <c r="B28" s="1" t="s">
        <v>86</v>
      </c>
      <c r="E28" s="24">
        <f>SUM(E21:E25)</f>
        <v>80285</v>
      </c>
      <c r="F28" s="23"/>
      <c r="G28" s="93">
        <f>SUM(G21:G25)</f>
        <v>90272</v>
      </c>
      <c r="H28" s="18"/>
      <c r="L28" s="18"/>
      <c r="M28" s="18"/>
    </row>
    <row r="29" spans="5:13" ht="8.25" customHeight="1">
      <c r="E29" s="26"/>
      <c r="F29" s="23"/>
      <c r="G29" s="91"/>
      <c r="H29" s="18"/>
      <c r="L29" s="18"/>
      <c r="M29" s="18"/>
    </row>
    <row r="30" spans="5:13" ht="11.25" customHeight="1">
      <c r="E30" s="24"/>
      <c r="F30" s="23"/>
      <c r="G30" s="93"/>
      <c r="H30" s="18"/>
      <c r="L30" s="18"/>
      <c r="M30" s="18"/>
    </row>
    <row r="31" spans="1:13" ht="15">
      <c r="A31" s="1" t="s">
        <v>6</v>
      </c>
      <c r="E31" s="23"/>
      <c r="F31" s="23"/>
      <c r="G31" s="90"/>
      <c r="H31" s="18"/>
      <c r="L31" s="18"/>
      <c r="M31" s="18"/>
    </row>
    <row r="32" spans="2:13" ht="15">
      <c r="B32" s="1" t="s">
        <v>7</v>
      </c>
      <c r="E32" s="23">
        <v>12</v>
      </c>
      <c r="F32" s="23"/>
      <c r="G32" s="90">
        <v>21</v>
      </c>
      <c r="H32" s="18"/>
      <c r="L32" s="18"/>
      <c r="M32" s="18"/>
    </row>
    <row r="33" spans="2:13" ht="15">
      <c r="B33" s="1" t="s">
        <v>85</v>
      </c>
      <c r="E33" s="23">
        <f>116653</f>
        <v>116653</v>
      </c>
      <c r="F33" s="23"/>
      <c r="G33" s="90">
        <v>70727</v>
      </c>
      <c r="H33" s="18"/>
      <c r="L33" s="18"/>
      <c r="M33" s="18"/>
    </row>
    <row r="34" spans="2:13" ht="15">
      <c r="B34" s="1" t="s">
        <v>125</v>
      </c>
      <c r="E34" s="23">
        <f>33835+1</f>
        <v>33836</v>
      </c>
      <c r="F34" s="23"/>
      <c r="G34" s="90">
        <v>9671</v>
      </c>
      <c r="H34" s="18"/>
      <c r="L34" s="18"/>
      <c r="M34" s="18"/>
    </row>
    <row r="35" spans="2:13" ht="15">
      <c r="B35" s="1" t="s">
        <v>64</v>
      </c>
      <c r="E35" s="23">
        <f>146426+27220+32+632+10238+7</f>
        <v>184555</v>
      </c>
      <c r="F35" s="23"/>
      <c r="G35" s="90">
        <f>145161+15418+7-1</f>
        <v>160585</v>
      </c>
      <c r="H35" s="18"/>
      <c r="J35" s="129"/>
      <c r="L35" s="18"/>
      <c r="M35" s="18"/>
    </row>
    <row r="36" spans="2:13" ht="15">
      <c r="B36" s="1" t="s">
        <v>56</v>
      </c>
      <c r="E36" s="23">
        <v>37585</v>
      </c>
      <c r="F36" s="23"/>
      <c r="G36" s="90">
        <v>24176</v>
      </c>
      <c r="H36" s="18"/>
      <c r="L36" s="18"/>
      <c r="M36" s="18"/>
    </row>
    <row r="37" spans="2:13" ht="17.25" customHeight="1">
      <c r="B37" s="1" t="s">
        <v>8</v>
      </c>
      <c r="E37" s="23">
        <v>1806</v>
      </c>
      <c r="F37" s="66"/>
      <c r="G37" s="90">
        <v>610</v>
      </c>
      <c r="H37" s="18"/>
      <c r="L37" s="18"/>
      <c r="M37" s="18"/>
    </row>
    <row r="38" spans="5:13" ht="7.5" customHeight="1">
      <c r="E38" s="27"/>
      <c r="F38" s="66"/>
      <c r="G38" s="92"/>
      <c r="H38" s="18"/>
      <c r="L38" s="18"/>
      <c r="M38" s="18"/>
    </row>
    <row r="39" spans="2:13" ht="15">
      <c r="B39" s="1" t="s">
        <v>9</v>
      </c>
      <c r="E39" s="24">
        <f>SUM(E32:E38)</f>
        <v>374447</v>
      </c>
      <c r="F39" s="23"/>
      <c r="G39" s="93">
        <f>SUM(G32:G38)</f>
        <v>265790</v>
      </c>
      <c r="H39" s="18"/>
      <c r="I39" s="129"/>
      <c r="L39" s="18"/>
      <c r="M39" s="18"/>
    </row>
    <row r="40" spans="5:13" ht="7.5" customHeight="1">
      <c r="E40" s="26"/>
      <c r="F40" s="66"/>
      <c r="G40" s="91"/>
      <c r="H40" s="18"/>
      <c r="L40" s="18"/>
      <c r="M40" s="18"/>
    </row>
    <row r="41" spans="5:13" ht="11.25" customHeight="1">
      <c r="E41" s="23"/>
      <c r="F41" s="66"/>
      <c r="G41" s="90"/>
      <c r="H41" s="18"/>
      <c r="L41" s="18"/>
      <c r="M41" s="18"/>
    </row>
    <row r="42" spans="1:13" ht="15">
      <c r="A42" s="1" t="s">
        <v>10</v>
      </c>
      <c r="E42" s="23"/>
      <c r="F42" s="23"/>
      <c r="G42" s="90"/>
      <c r="H42" s="18"/>
      <c r="L42" s="18"/>
      <c r="M42" s="18"/>
    </row>
    <row r="43" spans="2:13" ht="15">
      <c r="B43" s="1" t="s">
        <v>57</v>
      </c>
      <c r="E43" s="23">
        <v>47455</v>
      </c>
      <c r="F43" s="23"/>
      <c r="G43" s="90">
        <v>24885</v>
      </c>
      <c r="H43" s="18"/>
      <c r="L43" s="18"/>
      <c r="M43" s="18"/>
    </row>
    <row r="44" spans="2:13" ht="15">
      <c r="B44" s="1" t="s">
        <v>65</v>
      </c>
      <c r="E44" s="23">
        <f>116558+1733+2278</f>
        <v>120569</v>
      </c>
      <c r="F44" s="23"/>
      <c r="G44" s="90">
        <f>93621+9382</f>
        <v>103003</v>
      </c>
      <c r="H44" s="18"/>
      <c r="L44" s="18"/>
      <c r="M44" s="18"/>
    </row>
    <row r="45" spans="2:13" ht="15">
      <c r="B45" s="1" t="s">
        <v>28</v>
      </c>
      <c r="E45" s="23">
        <v>1969</v>
      </c>
      <c r="F45" s="23"/>
      <c r="G45" s="90">
        <v>3033</v>
      </c>
      <c r="H45" s="18"/>
      <c r="L45" s="18"/>
      <c r="M45" s="18"/>
    </row>
    <row r="46" spans="2:13" ht="15">
      <c r="B46" s="1" t="s">
        <v>107</v>
      </c>
      <c r="C46" s="2">
        <v>21</v>
      </c>
      <c r="E46" s="23">
        <v>74</v>
      </c>
      <c r="F46" s="23"/>
      <c r="G46" s="90">
        <v>74</v>
      </c>
      <c r="H46" s="18"/>
      <c r="L46" s="18"/>
      <c r="M46" s="18"/>
    </row>
    <row r="47" spans="2:13" ht="15">
      <c r="B47" s="1" t="s">
        <v>29</v>
      </c>
      <c r="C47" s="2">
        <v>21</v>
      </c>
      <c r="E47" s="23">
        <f>51690+23346+21151+1621</f>
        <v>97808</v>
      </c>
      <c r="F47" s="23"/>
      <c r="G47" s="90">
        <f>53885-G46+2281</f>
        <v>56092</v>
      </c>
      <c r="H47" s="158"/>
      <c r="L47" s="18"/>
      <c r="M47" s="18"/>
    </row>
    <row r="48" spans="5:13" ht="7.5" customHeight="1">
      <c r="E48" s="23" t="s">
        <v>54</v>
      </c>
      <c r="F48" s="66"/>
      <c r="G48" s="90" t="s">
        <v>54</v>
      </c>
      <c r="H48" s="18"/>
      <c r="L48" s="18"/>
      <c r="M48" s="18"/>
    </row>
    <row r="49" spans="5:13" ht="7.5" customHeight="1">
      <c r="E49" s="67"/>
      <c r="F49" s="66"/>
      <c r="G49" s="98"/>
      <c r="H49" s="18"/>
      <c r="L49" s="18"/>
      <c r="M49" s="18"/>
    </row>
    <row r="50" spans="2:13" ht="15">
      <c r="B50" s="1" t="s">
        <v>11</v>
      </c>
      <c r="E50" s="24">
        <f>SUM(E43:E49)</f>
        <v>267875</v>
      </c>
      <c r="F50" s="23"/>
      <c r="G50" s="93">
        <f>SUM(G43:G49)</f>
        <v>187087</v>
      </c>
      <c r="H50" s="18"/>
      <c r="L50" s="18"/>
      <c r="M50" s="18"/>
    </row>
    <row r="51" spans="5:13" ht="7.5" customHeight="1">
      <c r="E51" s="68"/>
      <c r="F51" s="66"/>
      <c r="G51" s="99"/>
      <c r="H51" s="18"/>
      <c r="L51" s="18"/>
      <c r="M51" s="18"/>
    </row>
    <row r="52" spans="5:13" ht="8.25" customHeight="1">
      <c r="E52" s="69"/>
      <c r="F52" s="66"/>
      <c r="G52" s="100"/>
      <c r="H52" s="18"/>
      <c r="L52" s="18"/>
      <c r="M52" s="18"/>
    </row>
    <row r="53" spans="1:13" ht="15">
      <c r="A53" s="1" t="s">
        <v>12</v>
      </c>
      <c r="E53" s="23">
        <f>E39-E50</f>
        <v>106572</v>
      </c>
      <c r="F53" s="23"/>
      <c r="G53" s="90">
        <f>+G39-G50</f>
        <v>78703</v>
      </c>
      <c r="H53" s="18"/>
      <c r="L53" s="18"/>
      <c r="M53" s="18"/>
    </row>
    <row r="54" spans="5:13" ht="6" customHeight="1">
      <c r="E54" s="68"/>
      <c r="F54" s="66"/>
      <c r="G54" s="99"/>
      <c r="H54" s="18"/>
      <c r="L54" s="18"/>
      <c r="M54" s="18"/>
    </row>
    <row r="55" spans="5:13" ht="6.75" customHeight="1">
      <c r="E55" s="69"/>
      <c r="F55" s="66"/>
      <c r="G55" s="100"/>
      <c r="H55" s="18"/>
      <c r="L55" s="18"/>
      <c r="M55" s="18"/>
    </row>
    <row r="56" spans="5:13" ht="15">
      <c r="E56" s="23">
        <f>E53+E28</f>
        <v>186857</v>
      </c>
      <c r="F56" s="23"/>
      <c r="G56" s="90">
        <f>+G53+G28</f>
        <v>168975</v>
      </c>
      <c r="H56" s="18"/>
      <c r="L56" s="18"/>
      <c r="M56" s="18"/>
    </row>
    <row r="57" spans="5:13" ht="7.5" customHeight="1" thickBot="1">
      <c r="E57" s="70"/>
      <c r="F57" s="66"/>
      <c r="G57" s="101"/>
      <c r="H57" s="18"/>
      <c r="L57" s="18"/>
      <c r="M57" s="18"/>
    </row>
    <row r="58" spans="5:13" ht="9.75" customHeight="1">
      <c r="E58" s="23" t="s">
        <v>54</v>
      </c>
      <c r="F58" s="23"/>
      <c r="G58" s="90" t="s">
        <v>54</v>
      </c>
      <c r="H58" s="18"/>
      <c r="L58" s="18"/>
      <c r="M58" s="18"/>
    </row>
    <row r="59" spans="1:13" ht="15">
      <c r="A59" s="1" t="s">
        <v>13</v>
      </c>
      <c r="E59" s="23">
        <v>63389</v>
      </c>
      <c r="F59" s="23"/>
      <c r="G59" s="90">
        <v>63389</v>
      </c>
      <c r="H59" s="18"/>
      <c r="L59" s="18"/>
      <c r="M59" s="18"/>
    </row>
    <row r="60" spans="1:13" ht="15">
      <c r="A60" s="1" t="s">
        <v>92</v>
      </c>
      <c r="E60" s="23"/>
      <c r="F60" s="23"/>
      <c r="G60" s="90"/>
      <c r="H60" s="18"/>
      <c r="L60" s="18"/>
      <c r="M60" s="18"/>
    </row>
    <row r="61" spans="2:13" ht="15">
      <c r="B61" s="1" t="s">
        <v>96</v>
      </c>
      <c r="E61" s="23">
        <v>5</v>
      </c>
      <c r="F61" s="23"/>
      <c r="G61" s="90">
        <v>5</v>
      </c>
      <c r="H61" s="18"/>
      <c r="L61" s="18"/>
      <c r="M61" s="18"/>
    </row>
    <row r="62" spans="1:13" ht="15">
      <c r="A62" s="21" t="s">
        <v>14</v>
      </c>
      <c r="B62" s="21"/>
      <c r="E62" s="23">
        <f>21732+658+48785</f>
        <v>71175</v>
      </c>
      <c r="F62" s="23"/>
      <c r="G62" s="90">
        <f>21732+30492+658+1</f>
        <v>52883</v>
      </c>
      <c r="H62" s="18"/>
      <c r="L62" s="18"/>
      <c r="M62" s="18"/>
    </row>
    <row r="63" spans="5:13" ht="9" customHeight="1">
      <c r="E63" s="26"/>
      <c r="F63" s="66"/>
      <c r="G63" s="91"/>
      <c r="H63" s="18"/>
      <c r="L63" s="18"/>
      <c r="M63" s="18"/>
    </row>
    <row r="64" spans="5:13" ht="9" customHeight="1">
      <c r="E64" s="23"/>
      <c r="F64" s="66"/>
      <c r="G64" s="90"/>
      <c r="H64" s="18"/>
      <c r="L64" s="18"/>
      <c r="M64" s="18"/>
    </row>
    <row r="65" spans="1:13" ht="15">
      <c r="A65" s="1" t="s">
        <v>15</v>
      </c>
      <c r="E65" s="23">
        <f>SUM(E59:E63)</f>
        <v>134569</v>
      </c>
      <c r="F65" s="23"/>
      <c r="G65" s="90">
        <f>+G59+G61+G62</f>
        <v>116277</v>
      </c>
      <c r="H65" s="18"/>
      <c r="L65" s="18"/>
      <c r="M65" s="18"/>
    </row>
    <row r="66" spans="1:13" ht="15">
      <c r="A66" s="1" t="s">
        <v>97</v>
      </c>
      <c r="E66" s="23">
        <v>0</v>
      </c>
      <c r="F66" s="23"/>
      <c r="G66" s="90">
        <v>0</v>
      </c>
      <c r="H66" s="18"/>
      <c r="L66" s="18"/>
      <c r="M66" s="18"/>
    </row>
    <row r="67" spans="1:13" ht="15">
      <c r="A67" s="1" t="s">
        <v>59</v>
      </c>
      <c r="E67" s="23">
        <v>586</v>
      </c>
      <c r="F67" s="23"/>
      <c r="G67" s="90">
        <v>182</v>
      </c>
      <c r="H67" s="18"/>
      <c r="L67" s="18"/>
      <c r="M67" s="18"/>
    </row>
    <row r="68" spans="1:13" ht="15">
      <c r="A68" s="1" t="s">
        <v>82</v>
      </c>
      <c r="E68" s="23"/>
      <c r="F68" s="23"/>
      <c r="G68" s="90"/>
      <c r="H68" s="18"/>
      <c r="L68" s="18"/>
      <c r="M68" s="18"/>
    </row>
    <row r="69" spans="2:13" ht="15">
      <c r="B69" s="1" t="s">
        <v>116</v>
      </c>
      <c r="C69" s="2">
        <v>21</v>
      </c>
      <c r="E69" s="23">
        <v>51173</v>
      </c>
      <c r="F69" s="23"/>
      <c r="G69" s="90">
        <v>50245</v>
      </c>
      <c r="H69" s="18"/>
      <c r="L69" s="18"/>
      <c r="M69" s="18"/>
    </row>
    <row r="70" spans="2:13" ht="15">
      <c r="B70" s="1" t="s">
        <v>58</v>
      </c>
      <c r="E70" s="23">
        <v>190</v>
      </c>
      <c r="F70" s="23"/>
      <c r="G70" s="90">
        <v>1433</v>
      </c>
      <c r="H70" s="18"/>
      <c r="L70" s="18"/>
      <c r="M70" s="18"/>
    </row>
    <row r="71" spans="2:13" ht="15">
      <c r="B71" s="1" t="s">
        <v>30</v>
      </c>
      <c r="E71" s="23">
        <v>339</v>
      </c>
      <c r="F71" s="23"/>
      <c r="G71" s="90">
        <v>838</v>
      </c>
      <c r="H71" s="18"/>
      <c r="L71" s="18"/>
      <c r="M71" s="18"/>
    </row>
    <row r="72" spans="5:13" ht="7.5" customHeight="1">
      <c r="E72" s="26"/>
      <c r="F72" s="66"/>
      <c r="G72" s="91"/>
      <c r="H72" s="18"/>
      <c r="L72" s="18"/>
      <c r="M72" s="18"/>
    </row>
    <row r="73" spans="5:13" ht="7.5" customHeight="1">
      <c r="E73" s="69"/>
      <c r="F73" s="66"/>
      <c r="G73" s="100"/>
      <c r="H73" s="18"/>
      <c r="L73" s="18"/>
      <c r="M73" s="18"/>
    </row>
    <row r="74" spans="2:13" ht="15">
      <c r="B74" s="1" t="s">
        <v>87</v>
      </c>
      <c r="E74" s="23">
        <f>SUM(E69:E71)</f>
        <v>51702</v>
      </c>
      <c r="F74" s="23"/>
      <c r="G74" s="90">
        <f>SUM(G69:G73)</f>
        <v>52516</v>
      </c>
      <c r="H74" s="18"/>
      <c r="L74" s="18"/>
      <c r="M74" s="18"/>
    </row>
    <row r="75" spans="5:13" ht="6" customHeight="1">
      <c r="E75" s="68"/>
      <c r="F75" s="66"/>
      <c r="G75" s="99"/>
      <c r="H75" s="18"/>
      <c r="L75" s="18"/>
      <c r="M75" s="18"/>
    </row>
    <row r="76" spans="5:13" ht="9" customHeight="1">
      <c r="E76" s="71"/>
      <c r="F76" s="66"/>
      <c r="G76" s="102"/>
      <c r="H76" s="18"/>
      <c r="L76" s="18"/>
      <c r="M76" s="18"/>
    </row>
    <row r="77" spans="2:13" ht="15">
      <c r="B77" s="129"/>
      <c r="E77" s="23">
        <f>E65+E74+E66+E67</f>
        <v>186857</v>
      </c>
      <c r="F77" s="23"/>
      <c r="G77" s="90">
        <f>+G65+G67+G74</f>
        <v>168975</v>
      </c>
      <c r="H77" s="18"/>
      <c r="L77" s="18"/>
      <c r="M77" s="18"/>
    </row>
    <row r="78" spans="5:13" ht="7.5" customHeight="1" thickBot="1">
      <c r="E78" s="70"/>
      <c r="F78" s="66"/>
      <c r="G78" s="101"/>
      <c r="H78" s="18"/>
      <c r="L78" s="18"/>
      <c r="M78" s="18"/>
    </row>
    <row r="79" spans="5:13" ht="8.25" customHeight="1">
      <c r="E79" s="23"/>
      <c r="F79" s="23"/>
      <c r="G79" s="90"/>
      <c r="H79" s="18"/>
      <c r="L79" s="18"/>
      <c r="M79" s="18"/>
    </row>
    <row r="80" spans="1:13" ht="15.75" thickBot="1">
      <c r="A80" s="1" t="s">
        <v>158</v>
      </c>
      <c r="E80" s="72">
        <v>1.06</v>
      </c>
      <c r="F80" s="73"/>
      <c r="G80" s="103">
        <v>0.92</v>
      </c>
      <c r="H80" s="18"/>
      <c r="L80" s="18"/>
      <c r="M80" s="18"/>
    </row>
    <row r="81" spans="5:13" ht="15">
      <c r="E81" s="77"/>
      <c r="F81" s="73"/>
      <c r="G81" s="77"/>
      <c r="H81" s="18"/>
      <c r="L81" s="18"/>
      <c r="M81" s="18"/>
    </row>
    <row r="82" spans="1:8" ht="15" customHeight="1">
      <c r="A82" s="179" t="s">
        <v>127</v>
      </c>
      <c r="B82" s="179"/>
      <c r="C82" s="179"/>
      <c r="D82" s="179"/>
      <c r="E82" s="179"/>
      <c r="F82" s="179"/>
      <c r="G82" s="179"/>
      <c r="H82" s="78"/>
    </row>
    <row r="83" spans="1:8" ht="15">
      <c r="A83" s="179"/>
      <c r="B83" s="179"/>
      <c r="C83" s="179"/>
      <c r="D83" s="179"/>
      <c r="E83" s="179"/>
      <c r="F83" s="179"/>
      <c r="G83" s="179"/>
      <c r="H83" s="78"/>
    </row>
    <row r="84" spans="1:8" ht="15">
      <c r="A84" s="31"/>
      <c r="B84" s="31"/>
      <c r="C84" s="31"/>
      <c r="D84" s="31"/>
      <c r="E84" s="31"/>
      <c r="F84" s="31"/>
      <c r="G84" s="31"/>
      <c r="H84" s="78"/>
    </row>
    <row r="85" spans="1:13" ht="15">
      <c r="A85" s="1" t="str">
        <f>'IS'!A68</f>
        <v>The notes set out on pages 5 to 12 form an integral part of the interim financial report.</v>
      </c>
      <c r="E85" s="15"/>
      <c r="F85" s="4"/>
      <c r="G85" s="15"/>
      <c r="H85" s="18"/>
      <c r="L85" s="18"/>
      <c r="M85" s="18"/>
    </row>
    <row r="86" spans="1:13" ht="4.5" customHeight="1">
      <c r="A86" s="59"/>
      <c r="B86" s="60"/>
      <c r="C86" s="35"/>
      <c r="D86" s="35"/>
      <c r="E86" s="35"/>
      <c r="F86" s="35"/>
      <c r="G86" s="35"/>
      <c r="H86" s="18"/>
      <c r="L86" s="18"/>
      <c r="M86" s="18"/>
    </row>
    <row r="87" spans="1:13" ht="15">
      <c r="A87" s="58" t="str">
        <f>'IS'!A70</f>
        <v>PCB Interim Financial Report For Fourth Quarter Ended 31.12.2005</v>
      </c>
      <c r="B87" s="22"/>
      <c r="C87" s="22"/>
      <c r="D87" s="22"/>
      <c r="E87" s="22"/>
      <c r="F87" s="22"/>
      <c r="G87" s="57" t="s">
        <v>110</v>
      </c>
      <c r="H87" s="18"/>
      <c r="L87" s="18"/>
      <c r="M87" s="18"/>
    </row>
    <row r="88" spans="8:13" ht="15">
      <c r="H88" s="18"/>
      <c r="L88" s="18"/>
      <c r="M88" s="18"/>
    </row>
    <row r="89" spans="5:13" ht="15" hidden="1">
      <c r="E89" s="23">
        <f>E77-E56</f>
        <v>0</v>
      </c>
      <c r="F89" s="23"/>
      <c r="G89" s="23">
        <f>G77-G56</f>
        <v>0</v>
      </c>
      <c r="H89" s="18"/>
      <c r="L89" s="18"/>
      <c r="M89" s="18"/>
    </row>
    <row r="90" spans="8:13" ht="15">
      <c r="H90" s="18"/>
      <c r="L90" s="18"/>
      <c r="M90" s="18"/>
    </row>
    <row r="91" spans="8:13" ht="15">
      <c r="H91" s="18"/>
      <c r="L91" s="18"/>
      <c r="M91" s="18"/>
    </row>
    <row r="92" spans="8:13" ht="15">
      <c r="H92" s="18"/>
      <c r="L92" s="18"/>
      <c r="M92" s="18"/>
    </row>
    <row r="93" spans="8:13" ht="15">
      <c r="H93" s="18"/>
      <c r="L93" s="18"/>
      <c r="M93" s="18"/>
    </row>
    <row r="94" spans="8:13" ht="15">
      <c r="H94" s="18"/>
      <c r="L94" s="18"/>
      <c r="M94" s="18"/>
    </row>
    <row r="95" spans="8:13" ht="15">
      <c r="H95" s="18"/>
      <c r="L95" s="18"/>
      <c r="M95" s="18"/>
    </row>
    <row r="96" spans="8:13" ht="15">
      <c r="H96" s="18"/>
      <c r="L96" s="18"/>
      <c r="M96" s="18"/>
    </row>
    <row r="97" spans="8:13" ht="15">
      <c r="H97" s="18"/>
      <c r="L97" s="18"/>
      <c r="M97" s="18"/>
    </row>
    <row r="98" spans="8:13" ht="15">
      <c r="H98" s="18"/>
      <c r="L98" s="18"/>
      <c r="M98" s="18"/>
    </row>
    <row r="99" spans="8:13" ht="15">
      <c r="H99" s="18"/>
      <c r="L99" s="18"/>
      <c r="M99" s="18"/>
    </row>
    <row r="100" spans="8:13" ht="15">
      <c r="H100" s="18"/>
      <c r="L100" s="18"/>
      <c r="M100" s="18"/>
    </row>
    <row r="101" spans="8:13" ht="15">
      <c r="H101" s="18"/>
      <c r="L101" s="18"/>
      <c r="M101" s="18"/>
    </row>
    <row r="102" spans="8:13" ht="15">
      <c r="H102" s="18"/>
      <c r="L102" s="18"/>
      <c r="M102" s="18"/>
    </row>
    <row r="103" spans="8:13" ht="15">
      <c r="H103" s="18"/>
      <c r="L103" s="18"/>
      <c r="M103" s="18"/>
    </row>
    <row r="104" spans="8:13" ht="15">
      <c r="H104" s="18"/>
      <c r="L104" s="18"/>
      <c r="M104" s="18"/>
    </row>
    <row r="105" spans="8:13" ht="15">
      <c r="H105" s="18"/>
      <c r="L105" s="18"/>
      <c r="M105" s="18"/>
    </row>
    <row r="106" spans="8:13" ht="15">
      <c r="H106" s="18"/>
      <c r="L106" s="18"/>
      <c r="M106" s="18"/>
    </row>
    <row r="107" spans="8:13" ht="15">
      <c r="H107" s="18"/>
      <c r="L107" s="18"/>
      <c r="M107" s="18"/>
    </row>
    <row r="108" spans="8:13" ht="15">
      <c r="H108" s="18"/>
      <c r="L108" s="18"/>
      <c r="M108" s="18"/>
    </row>
    <row r="109" spans="8:13" ht="15">
      <c r="H109" s="18"/>
      <c r="L109" s="18"/>
      <c r="M109" s="18"/>
    </row>
    <row r="110" spans="8:13" ht="15">
      <c r="H110" s="18"/>
      <c r="L110" s="18"/>
      <c r="M110" s="18"/>
    </row>
    <row r="111" spans="8:13" ht="15">
      <c r="H111" s="18"/>
      <c r="L111" s="18"/>
      <c r="M111" s="18"/>
    </row>
    <row r="112" spans="8:13" ht="15">
      <c r="H112" s="18"/>
      <c r="L112" s="18"/>
      <c r="M112" s="18"/>
    </row>
    <row r="113" spans="8:13" ht="15">
      <c r="H113" s="18"/>
      <c r="L113" s="18"/>
      <c r="M113" s="18"/>
    </row>
    <row r="114" spans="8:13" ht="15">
      <c r="H114" s="18"/>
      <c r="L114" s="18"/>
      <c r="M114" s="18"/>
    </row>
    <row r="115" spans="8:13" ht="15">
      <c r="H115" s="18"/>
      <c r="L115" s="18"/>
      <c r="M115" s="18"/>
    </row>
    <row r="116" spans="8:13" ht="15">
      <c r="H116" s="18"/>
      <c r="L116" s="18"/>
      <c r="M116" s="18"/>
    </row>
    <row r="117" spans="8:13" ht="15">
      <c r="H117" s="18"/>
      <c r="L117" s="18"/>
      <c r="M117" s="18"/>
    </row>
    <row r="118" spans="8:13" ht="15">
      <c r="H118" s="18"/>
      <c r="L118" s="18"/>
      <c r="M118" s="18"/>
    </row>
    <row r="119" spans="8:13" ht="15">
      <c r="H119" s="18"/>
      <c r="L119" s="18"/>
      <c r="M119" s="18"/>
    </row>
    <row r="120" spans="8:13" ht="15">
      <c r="H120" s="18"/>
      <c r="L120" s="18"/>
      <c r="M120" s="18"/>
    </row>
    <row r="121" spans="8:13" ht="15">
      <c r="H121" s="18"/>
      <c r="L121" s="18"/>
      <c r="M121" s="18"/>
    </row>
    <row r="122" spans="8:13" ht="15">
      <c r="H122" s="18"/>
      <c r="L122" s="18"/>
      <c r="M122" s="18"/>
    </row>
    <row r="123" spans="8:13" ht="15">
      <c r="H123" s="18"/>
      <c r="L123" s="18"/>
      <c r="M123" s="18"/>
    </row>
    <row r="124" spans="8:13" ht="15">
      <c r="H124" s="18"/>
      <c r="L124" s="18"/>
      <c r="M124" s="18"/>
    </row>
    <row r="125" spans="8:13" ht="15">
      <c r="H125" s="18"/>
      <c r="L125" s="18"/>
      <c r="M125" s="18"/>
    </row>
    <row r="126" spans="8:13" ht="15">
      <c r="H126" s="18"/>
      <c r="L126" s="18"/>
      <c r="M126" s="18"/>
    </row>
    <row r="127" spans="8:13" ht="15">
      <c r="H127" s="18"/>
      <c r="L127" s="18"/>
      <c r="M127" s="18"/>
    </row>
    <row r="128" spans="8:13" ht="15">
      <c r="H128" s="18"/>
      <c r="L128" s="18"/>
      <c r="M128" s="18"/>
    </row>
    <row r="129" spans="8:13" ht="15">
      <c r="H129" s="18"/>
      <c r="L129" s="18"/>
      <c r="M129" s="18"/>
    </row>
    <row r="130" spans="8:13" ht="15">
      <c r="H130" s="18"/>
      <c r="L130" s="18"/>
      <c r="M130" s="18"/>
    </row>
    <row r="131" spans="8:13" ht="15">
      <c r="H131" s="18"/>
      <c r="L131" s="18"/>
      <c r="M131" s="18"/>
    </row>
    <row r="132" spans="8:13" ht="15">
      <c r="H132" s="18"/>
      <c r="L132" s="18"/>
      <c r="M132" s="18"/>
    </row>
    <row r="133" spans="8:13" ht="15">
      <c r="H133" s="18"/>
      <c r="L133" s="18"/>
      <c r="M133" s="18"/>
    </row>
    <row r="134" spans="8:13" ht="15">
      <c r="H134" s="18"/>
      <c r="L134" s="18"/>
      <c r="M134" s="18"/>
    </row>
    <row r="135" spans="8:13" ht="15">
      <c r="H135" s="18"/>
      <c r="L135" s="18"/>
      <c r="M135" s="18"/>
    </row>
    <row r="136" spans="8:13" ht="15">
      <c r="H136" s="18"/>
      <c r="L136" s="18"/>
      <c r="M136" s="18"/>
    </row>
    <row r="137" spans="8:13" ht="15">
      <c r="H137" s="18"/>
      <c r="L137" s="18"/>
      <c r="M137" s="18"/>
    </row>
    <row r="138" spans="8:13" ht="15">
      <c r="H138" s="18"/>
      <c r="L138" s="18"/>
      <c r="M138" s="18"/>
    </row>
    <row r="139" spans="8:13" ht="15">
      <c r="H139" s="18"/>
      <c r="L139" s="18"/>
      <c r="M139" s="18"/>
    </row>
    <row r="140" spans="8:13" ht="15">
      <c r="H140" s="18"/>
      <c r="L140" s="18"/>
      <c r="M140" s="18"/>
    </row>
    <row r="141" spans="8:13" ht="15">
      <c r="H141" s="18"/>
      <c r="L141" s="18"/>
      <c r="M141" s="18"/>
    </row>
    <row r="142" spans="8:13" ht="15">
      <c r="H142" s="18"/>
      <c r="L142" s="18"/>
      <c r="M142" s="18"/>
    </row>
    <row r="143" spans="8:13" ht="15">
      <c r="H143" s="18"/>
      <c r="L143" s="18"/>
      <c r="M143" s="18"/>
    </row>
    <row r="144" spans="8:13" ht="15">
      <c r="H144" s="18"/>
      <c r="L144" s="18"/>
      <c r="M144" s="18"/>
    </row>
    <row r="145" spans="8:13" ht="15">
      <c r="H145" s="18"/>
      <c r="L145" s="18"/>
      <c r="M145" s="18"/>
    </row>
    <row r="146" spans="8:13" ht="15">
      <c r="H146" s="18"/>
      <c r="L146" s="18"/>
      <c r="M146" s="18"/>
    </row>
    <row r="147" spans="8:13" ht="15">
      <c r="H147" s="18"/>
      <c r="L147" s="18"/>
      <c r="M147" s="18"/>
    </row>
    <row r="148" spans="8:13" ht="15">
      <c r="H148" s="18"/>
      <c r="L148" s="18"/>
      <c r="M148" s="18"/>
    </row>
    <row r="149" spans="8:13" ht="15">
      <c r="H149" s="18"/>
      <c r="L149" s="18"/>
      <c r="M149" s="18"/>
    </row>
    <row r="150" spans="8:13" ht="15">
      <c r="H150" s="18"/>
      <c r="L150" s="18"/>
      <c r="M150" s="18"/>
    </row>
    <row r="151" spans="8:13" ht="15">
      <c r="H151" s="18"/>
      <c r="L151" s="18"/>
      <c r="M151" s="18"/>
    </row>
    <row r="152" spans="8:13" ht="15">
      <c r="H152" s="18"/>
      <c r="L152" s="18"/>
      <c r="M152" s="18"/>
    </row>
    <row r="153" spans="8:13" ht="15">
      <c r="H153" s="18"/>
      <c r="L153" s="18"/>
      <c r="M153" s="18"/>
    </row>
    <row r="154" spans="8:13" ht="15">
      <c r="H154" s="18"/>
      <c r="L154" s="18"/>
      <c r="M154" s="18"/>
    </row>
    <row r="155" spans="8:13" ht="15">
      <c r="H155" s="18"/>
      <c r="L155" s="18"/>
      <c r="M155" s="18"/>
    </row>
    <row r="156" spans="8:13" ht="15">
      <c r="H156" s="18"/>
      <c r="L156" s="18"/>
      <c r="M156" s="18"/>
    </row>
    <row r="157" spans="8:13" ht="15">
      <c r="H157" s="18"/>
      <c r="L157" s="18"/>
      <c r="M157" s="18"/>
    </row>
    <row r="158" spans="8:13" ht="15">
      <c r="H158" s="18"/>
      <c r="L158" s="18"/>
      <c r="M158" s="18"/>
    </row>
    <row r="159" spans="8:13" ht="15">
      <c r="H159" s="18"/>
      <c r="L159" s="18"/>
      <c r="M159" s="18"/>
    </row>
    <row r="160" spans="8:13" ht="15">
      <c r="H160" s="18"/>
      <c r="L160" s="18"/>
      <c r="M160" s="18"/>
    </row>
    <row r="161" spans="8:13" ht="15">
      <c r="H161" s="18"/>
      <c r="L161" s="18"/>
      <c r="M161" s="18"/>
    </row>
    <row r="162" spans="8:13" ht="15">
      <c r="H162" s="18"/>
      <c r="L162" s="18"/>
      <c r="M162" s="18"/>
    </row>
    <row r="163" spans="8:13" ht="15">
      <c r="H163" s="18"/>
      <c r="L163" s="18"/>
      <c r="M163" s="18"/>
    </row>
    <row r="164" spans="8:13" ht="15">
      <c r="H164" s="18"/>
      <c r="L164" s="18"/>
      <c r="M164" s="18"/>
    </row>
    <row r="165" spans="8:13" ht="15">
      <c r="H165" s="18"/>
      <c r="L165" s="18"/>
      <c r="M165" s="18"/>
    </row>
    <row r="166" spans="8:13" ht="15">
      <c r="H166" s="18"/>
      <c r="L166" s="18"/>
      <c r="M166" s="18"/>
    </row>
    <row r="167" spans="8:13" ht="15">
      <c r="H167" s="18"/>
      <c r="L167" s="18"/>
      <c r="M167" s="18"/>
    </row>
    <row r="168" spans="8:13" ht="15">
      <c r="H168" s="18"/>
      <c r="L168" s="18"/>
      <c r="M168" s="18"/>
    </row>
    <row r="169" spans="8:13" ht="15">
      <c r="H169" s="18"/>
      <c r="L169" s="18"/>
      <c r="M169" s="18"/>
    </row>
    <row r="170" spans="8:13" ht="15">
      <c r="H170" s="18"/>
      <c r="L170" s="18"/>
      <c r="M170" s="18"/>
    </row>
    <row r="171" spans="8:13" ht="15">
      <c r="H171" s="18"/>
      <c r="L171" s="18"/>
      <c r="M171" s="18"/>
    </row>
  </sheetData>
  <mergeCells count="6">
    <mergeCell ref="A82:G83"/>
    <mergeCell ref="A7:G7"/>
    <mergeCell ref="A6:G6"/>
    <mergeCell ref="A1:G1"/>
    <mergeCell ref="A2:G2"/>
    <mergeCell ref="A3:G3"/>
  </mergeCells>
  <printOptions horizontalCentered="1"/>
  <pageMargins left="0.5" right="0.5" top="0.25" bottom="0.27" header="0.25" footer="0.18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5"/>
  <sheetViews>
    <sheetView zoomScale="80" zoomScaleNormal="80" workbookViewId="0" topLeftCell="A1">
      <selection activeCell="R11" sqref="R11"/>
    </sheetView>
  </sheetViews>
  <sheetFormatPr defaultColWidth="9.140625" defaultRowHeight="12.75"/>
  <cols>
    <col min="1" max="1" width="30.8515625" style="1" customWidth="1"/>
    <col min="2" max="2" width="5.8515625" style="2" customWidth="1"/>
    <col min="3" max="3" width="1.7109375" style="2" customWidth="1"/>
    <col min="4" max="4" width="13.140625" style="3" customWidth="1"/>
    <col min="5" max="5" width="1.8515625" style="1" customWidth="1"/>
    <col min="6" max="6" width="14.7109375" style="1" customWidth="1"/>
    <col min="7" max="7" width="1.8515625" style="1" customWidth="1"/>
    <col min="8" max="8" width="13.7109375" style="1" customWidth="1"/>
    <col min="9" max="9" width="1.8515625" style="1" customWidth="1"/>
    <col min="10" max="10" width="13.57421875" style="1" customWidth="1"/>
    <col min="11" max="11" width="1.8515625" style="1" customWidth="1"/>
    <col min="12" max="12" width="15.00390625" style="1" customWidth="1"/>
    <col min="13" max="13" width="1.8515625" style="1" customWidth="1"/>
    <col min="14" max="14" width="14.7109375" style="1" customWidth="1"/>
    <col min="15" max="15" width="1.8515625" style="1" customWidth="1"/>
    <col min="16" max="16" width="13.140625" style="1" customWidth="1"/>
    <col min="17" max="16384" width="9.140625" style="1" customWidth="1"/>
  </cols>
  <sheetData>
    <row r="1" spans="1:16" ht="15">
      <c r="A1" s="177" t="str">
        <f>'IS'!A1</f>
        <v>PRINSIPTEK CORPORATION BERHAD 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6" ht="15" customHeight="1">
      <c r="A2" s="177" t="str">
        <f>'IS'!A2</f>
        <v>(Company No. 595000-H)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" customHeight="1">
      <c r="A3" s="177" t="str">
        <f>'IS'!A3</f>
        <v>(Incorporated in Malaysia)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" ht="7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4.5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15">
      <c r="A6" s="180" t="s">
        <v>51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</row>
    <row r="7" spans="1:16" ht="15.75" thickBot="1">
      <c r="A7" s="176" t="str">
        <f>'IS'!A7</f>
        <v>FOR THE FOURTH FINANCIAL QUARTER ENDED 31 DECEMBER 2005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</row>
    <row r="8" spans="1:16" s="25" customFormat="1" ht="4.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ht="7.5" customHeight="1">
      <c r="A9" s="20"/>
    </row>
    <row r="10" ht="15">
      <c r="A10" s="20" t="s">
        <v>25</v>
      </c>
    </row>
    <row r="11" spans="1:16" ht="8.25" customHeight="1">
      <c r="A11" s="10"/>
      <c r="B11" s="30"/>
      <c r="C11" s="30"/>
      <c r="D11" s="11"/>
      <c r="E11" s="8"/>
      <c r="F11" s="8"/>
      <c r="G11" s="10"/>
      <c r="H11" s="8"/>
      <c r="I11" s="10"/>
      <c r="J11" s="10"/>
      <c r="K11" s="10"/>
      <c r="L11" s="8"/>
      <c r="M11" s="10"/>
      <c r="O11" s="10"/>
      <c r="P11" s="11"/>
    </row>
    <row r="12" spans="1:16" ht="15">
      <c r="A12" s="30"/>
      <c r="B12" s="30"/>
      <c r="C12" s="30"/>
      <c r="D12" s="13"/>
      <c r="E12" s="182" t="s">
        <v>100</v>
      </c>
      <c r="F12" s="183"/>
      <c r="G12" s="183"/>
      <c r="H12" s="183"/>
      <c r="I12" s="183"/>
      <c r="J12" s="183"/>
      <c r="K12" s="183"/>
      <c r="L12" s="184"/>
      <c r="M12" s="30"/>
      <c r="N12" s="80" t="s">
        <v>101</v>
      </c>
      <c r="O12" s="30"/>
      <c r="P12" s="13"/>
    </row>
    <row r="13" spans="1:16" ht="7.5" customHeight="1">
      <c r="A13" s="30"/>
      <c r="B13" s="30"/>
      <c r="C13" s="30"/>
      <c r="D13" s="13"/>
      <c r="E13" s="8"/>
      <c r="F13" s="8"/>
      <c r="G13" s="30"/>
      <c r="H13" s="8"/>
      <c r="I13" s="8"/>
      <c r="J13" s="8"/>
      <c r="K13" s="8"/>
      <c r="L13" s="8"/>
      <c r="M13" s="30"/>
      <c r="N13" s="8"/>
      <c r="O13" s="30"/>
      <c r="P13" s="13"/>
    </row>
    <row r="14" spans="1:16" ht="15">
      <c r="A14" s="30"/>
      <c r="B14" s="30"/>
      <c r="C14" s="30"/>
      <c r="D14" s="1"/>
      <c r="F14" s="8" t="s">
        <v>97</v>
      </c>
      <c r="I14" s="30"/>
      <c r="J14" s="30"/>
      <c r="K14" s="30"/>
      <c r="M14" s="30"/>
      <c r="N14" s="8" t="s">
        <v>54</v>
      </c>
      <c r="O14" s="9"/>
      <c r="P14" s="8"/>
    </row>
    <row r="15" spans="1:16" ht="15">
      <c r="A15" s="30"/>
      <c r="B15" s="30"/>
      <c r="C15" s="30"/>
      <c r="D15" s="8" t="s">
        <v>16</v>
      </c>
      <c r="E15" s="8"/>
      <c r="F15" s="8" t="s">
        <v>98</v>
      </c>
      <c r="G15" s="30"/>
      <c r="H15" s="8" t="s">
        <v>16</v>
      </c>
      <c r="I15" s="30"/>
      <c r="J15" s="8" t="s">
        <v>67</v>
      </c>
      <c r="K15" s="30"/>
      <c r="L15" s="159" t="s">
        <v>155</v>
      </c>
      <c r="M15" s="30"/>
      <c r="N15" s="8" t="s">
        <v>105</v>
      </c>
      <c r="O15" s="9"/>
      <c r="P15" s="8"/>
    </row>
    <row r="16" spans="1:16" ht="15">
      <c r="A16" s="30"/>
      <c r="B16" s="18" t="s">
        <v>5</v>
      </c>
      <c r="C16" s="18"/>
      <c r="D16" s="8" t="s">
        <v>17</v>
      </c>
      <c r="E16" s="8"/>
      <c r="F16" s="8" t="s">
        <v>99</v>
      </c>
      <c r="G16" s="30"/>
      <c r="H16" s="8" t="s">
        <v>24</v>
      </c>
      <c r="I16" s="30"/>
      <c r="J16" s="8" t="s">
        <v>68</v>
      </c>
      <c r="K16" s="30"/>
      <c r="L16" s="8" t="s">
        <v>154</v>
      </c>
      <c r="M16" s="30"/>
      <c r="N16" s="8" t="s">
        <v>106</v>
      </c>
      <c r="O16" s="9"/>
      <c r="P16" s="8" t="s">
        <v>18</v>
      </c>
    </row>
    <row r="17" spans="1:16" ht="3.75" customHeight="1">
      <c r="A17" s="30"/>
      <c r="B17" s="79"/>
      <c r="C17" s="18"/>
      <c r="D17" s="33"/>
      <c r="E17" s="8"/>
      <c r="F17" s="33"/>
      <c r="G17" s="30"/>
      <c r="H17" s="33"/>
      <c r="I17" s="30"/>
      <c r="J17" s="33"/>
      <c r="K17" s="30"/>
      <c r="L17" s="33"/>
      <c r="M17" s="30"/>
      <c r="N17" s="33"/>
      <c r="O17" s="9"/>
      <c r="P17" s="33"/>
    </row>
    <row r="18" spans="1:16" ht="3.75" customHeight="1">
      <c r="A18" s="30"/>
      <c r="B18" s="30"/>
      <c r="C18" s="30"/>
      <c r="D18" s="8"/>
      <c r="E18" s="8"/>
      <c r="F18" s="8"/>
      <c r="G18" s="30"/>
      <c r="H18" s="8"/>
      <c r="I18" s="30"/>
      <c r="J18" s="8"/>
      <c r="K18" s="30"/>
      <c r="L18" s="8"/>
      <c r="M18" s="30"/>
      <c r="N18" s="8"/>
      <c r="O18" s="9"/>
      <c r="P18" s="8"/>
    </row>
    <row r="19" spans="1:16" ht="15">
      <c r="A19" s="30"/>
      <c r="B19" s="30"/>
      <c r="C19" s="30"/>
      <c r="D19" s="8" t="s">
        <v>0</v>
      </c>
      <c r="E19" s="8"/>
      <c r="F19" s="8" t="s">
        <v>0</v>
      </c>
      <c r="G19" s="30"/>
      <c r="H19" s="8" t="s">
        <v>0</v>
      </c>
      <c r="I19" s="30"/>
      <c r="J19" s="8" t="s">
        <v>0</v>
      </c>
      <c r="K19" s="30"/>
      <c r="L19" s="8" t="s">
        <v>0</v>
      </c>
      <c r="M19" s="30"/>
      <c r="N19" s="8" t="s">
        <v>0</v>
      </c>
      <c r="O19" s="9"/>
      <c r="P19" s="8" t="s">
        <v>0</v>
      </c>
    </row>
    <row r="20" spans="1:16" ht="6.75" customHeight="1">
      <c r="A20" s="30"/>
      <c r="B20" s="30"/>
      <c r="C20" s="30"/>
      <c r="D20" s="8"/>
      <c r="E20" s="8"/>
      <c r="F20" s="8"/>
      <c r="G20" s="30"/>
      <c r="H20" s="8"/>
      <c r="I20" s="30"/>
      <c r="J20" s="8"/>
      <c r="K20" s="30"/>
      <c r="L20" s="8"/>
      <c r="M20" s="30"/>
      <c r="N20" s="8"/>
      <c r="O20" s="9"/>
      <c r="P20" s="8"/>
    </row>
    <row r="21" spans="1:16" ht="15">
      <c r="A21" s="81" t="s">
        <v>137</v>
      </c>
      <c r="B21" s="30"/>
      <c r="C21" s="30"/>
      <c r="D21" s="8"/>
      <c r="E21" s="8"/>
      <c r="F21" s="8"/>
      <c r="G21" s="30"/>
      <c r="H21" s="8"/>
      <c r="I21" s="30"/>
      <c r="J21" s="8"/>
      <c r="K21" s="30"/>
      <c r="L21" s="8"/>
      <c r="M21" s="30"/>
      <c r="N21" s="8"/>
      <c r="O21" s="9"/>
      <c r="P21" s="8"/>
    </row>
    <row r="22" spans="1:16" ht="15">
      <c r="A22" s="82" t="s">
        <v>148</v>
      </c>
      <c r="B22" s="30"/>
      <c r="C22" s="30"/>
      <c r="D22" s="8"/>
      <c r="E22" s="8"/>
      <c r="F22" s="8"/>
      <c r="G22" s="30"/>
      <c r="H22" s="8"/>
      <c r="I22" s="30"/>
      <c r="J22" s="8"/>
      <c r="K22" s="30"/>
      <c r="L22" s="8"/>
      <c r="M22" s="30"/>
      <c r="N22" s="8"/>
      <c r="O22" s="9"/>
      <c r="P22" s="8"/>
    </row>
    <row r="23" spans="1:16" ht="6" customHeight="1">
      <c r="A23" s="10"/>
      <c r="B23" s="30"/>
      <c r="C23" s="30"/>
      <c r="D23" s="4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1"/>
    </row>
    <row r="24" spans="1:16" ht="15">
      <c r="A24" s="10" t="s">
        <v>128</v>
      </c>
      <c r="B24" s="30"/>
      <c r="C24" s="30"/>
      <c r="D24" s="28">
        <v>63389</v>
      </c>
      <c r="E24" s="24"/>
      <c r="F24" s="24">
        <v>5</v>
      </c>
      <c r="G24" s="24"/>
      <c r="H24" s="24">
        <v>21732</v>
      </c>
      <c r="I24" s="24"/>
      <c r="J24" s="24">
        <v>658</v>
      </c>
      <c r="K24" s="24"/>
      <c r="L24" s="24">
        <v>0</v>
      </c>
      <c r="M24" s="24"/>
      <c r="N24" s="24">
        <v>30492</v>
      </c>
      <c r="O24" s="24"/>
      <c r="P24" s="24">
        <f>SUM(D24:N24)</f>
        <v>116276</v>
      </c>
    </row>
    <row r="25" spans="1:16" ht="8.25" customHeight="1">
      <c r="A25" s="10"/>
      <c r="B25" s="30"/>
      <c r="C25" s="30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5" hidden="1">
      <c r="A26" s="41" t="s">
        <v>102</v>
      </c>
      <c r="B26" s="30"/>
      <c r="C26" s="30"/>
      <c r="D26" s="24" t="s">
        <v>54</v>
      </c>
      <c r="E26" s="24"/>
      <c r="F26" s="24"/>
      <c r="G26" s="24"/>
      <c r="H26" s="24" t="s">
        <v>54</v>
      </c>
      <c r="I26" s="24"/>
      <c r="J26" s="24"/>
      <c r="K26" s="24"/>
      <c r="L26" s="24"/>
      <c r="M26" s="24"/>
      <c r="N26" s="24"/>
      <c r="O26" s="24"/>
      <c r="P26" s="24"/>
    </row>
    <row r="27" spans="1:16" ht="15" hidden="1">
      <c r="A27" s="41" t="s">
        <v>103</v>
      </c>
      <c r="B27" s="30"/>
      <c r="C27" s="3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s="21" customFormat="1" ht="14.25" customHeight="1" hidden="1">
      <c r="A28" s="41" t="s">
        <v>104</v>
      </c>
      <c r="B28" s="30">
        <v>6</v>
      </c>
      <c r="C28" s="30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>
        <f>SUM(D28:N28)</f>
        <v>0</v>
      </c>
    </row>
    <row r="29" spans="1:16" s="21" customFormat="1" ht="11.25" customHeight="1" hidden="1">
      <c r="A29" s="41"/>
      <c r="B29" s="30"/>
      <c r="C29" s="30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5" hidden="1">
      <c r="A30" s="41" t="s">
        <v>102</v>
      </c>
      <c r="B30" s="30"/>
      <c r="C30" s="30"/>
      <c r="D30" s="24" t="s">
        <v>54</v>
      </c>
      <c r="E30" s="24"/>
      <c r="F30" s="24"/>
      <c r="G30" s="24"/>
      <c r="H30" s="24" t="s">
        <v>54</v>
      </c>
      <c r="I30" s="24"/>
      <c r="J30" s="24"/>
      <c r="K30" s="24"/>
      <c r="L30" s="24"/>
      <c r="M30" s="24"/>
      <c r="N30" s="24"/>
      <c r="O30" s="24"/>
      <c r="P30" s="24"/>
    </row>
    <row r="31" spans="1:16" ht="15" hidden="1">
      <c r="A31" s="41" t="s">
        <v>122</v>
      </c>
      <c r="B31" s="30"/>
      <c r="C31" s="30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s="21" customFormat="1" ht="14.25" customHeight="1" hidden="1">
      <c r="A32" s="41" t="s">
        <v>123</v>
      </c>
      <c r="B32" s="30">
        <v>6</v>
      </c>
      <c r="C32" s="3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>
        <f>SUM(D32:N32)</f>
        <v>0</v>
      </c>
    </row>
    <row r="33" spans="1:16" s="21" customFormat="1" ht="13.5" customHeight="1" hidden="1">
      <c r="A33" s="41"/>
      <c r="B33" s="30"/>
      <c r="C33" s="30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s="21" customFormat="1" ht="14.25" customHeight="1" hidden="1">
      <c r="A34" s="41" t="s">
        <v>117</v>
      </c>
      <c r="B34" s="30"/>
      <c r="C34" s="30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s="21" customFormat="1" ht="14.25" customHeight="1" hidden="1">
      <c r="A35" s="41" t="s">
        <v>118</v>
      </c>
      <c r="B35" s="30" t="s">
        <v>114</v>
      </c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>
        <f>SUM(D35:N35)</f>
        <v>0</v>
      </c>
    </row>
    <row r="36" spans="1:16" ht="11.25" customHeight="1" hidden="1">
      <c r="A36" s="10"/>
      <c r="B36" s="30"/>
      <c r="C36" s="3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5">
      <c r="A37" s="10" t="s">
        <v>4</v>
      </c>
      <c r="B37" s="30"/>
      <c r="C37" s="30"/>
      <c r="D37" s="24">
        <v>0</v>
      </c>
      <c r="E37" s="24"/>
      <c r="F37" s="24">
        <v>0</v>
      </c>
      <c r="G37" s="24"/>
      <c r="H37" s="24">
        <v>0</v>
      </c>
      <c r="I37" s="24"/>
      <c r="J37" s="24">
        <v>0</v>
      </c>
      <c r="K37" s="24"/>
      <c r="L37" s="24">
        <v>0</v>
      </c>
      <c r="M37" s="24"/>
      <c r="N37" s="24">
        <v>20575</v>
      </c>
      <c r="O37" s="24"/>
      <c r="P37" s="24">
        <f>SUM(D37:N37)</f>
        <v>20575</v>
      </c>
    </row>
    <row r="38" spans="1:16" ht="8.25" customHeight="1">
      <c r="A38" s="10"/>
      <c r="B38" s="30"/>
      <c r="C38" s="30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15" hidden="1">
      <c r="A39" s="41" t="s">
        <v>102</v>
      </c>
      <c r="B39" s="30"/>
      <c r="C39" s="30"/>
      <c r="D39" s="24" t="s">
        <v>54</v>
      </c>
      <c r="E39" s="24"/>
      <c r="F39" s="24"/>
      <c r="G39" s="24"/>
      <c r="H39" s="24" t="s">
        <v>54</v>
      </c>
      <c r="I39" s="24"/>
      <c r="J39" s="24"/>
      <c r="K39" s="24"/>
      <c r="L39" s="24"/>
      <c r="M39" s="24"/>
      <c r="N39" s="24"/>
      <c r="O39" s="24"/>
      <c r="P39" s="24"/>
    </row>
    <row r="40" spans="1:16" ht="15" hidden="1">
      <c r="A40" s="41" t="s">
        <v>103</v>
      </c>
      <c r="B40" s="30"/>
      <c r="C40" s="30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s="21" customFormat="1" ht="14.25" customHeight="1" hidden="1">
      <c r="A41" s="41" t="s">
        <v>104</v>
      </c>
      <c r="B41" s="30">
        <v>6</v>
      </c>
      <c r="C41" s="30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>
        <f>SUM(D41:N41)</f>
        <v>0</v>
      </c>
    </row>
    <row r="42" spans="1:16" s="21" customFormat="1" ht="11.25" customHeight="1" hidden="1">
      <c r="A42" s="41"/>
      <c r="B42" s="30"/>
      <c r="C42" s="3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5" hidden="1">
      <c r="A43" s="41" t="s">
        <v>102</v>
      </c>
      <c r="B43" s="30"/>
      <c r="C43" s="30"/>
      <c r="D43" s="24" t="s">
        <v>54</v>
      </c>
      <c r="E43" s="24"/>
      <c r="F43" s="24"/>
      <c r="G43" s="24"/>
      <c r="H43" s="24" t="s">
        <v>54</v>
      </c>
      <c r="I43" s="24"/>
      <c r="J43" s="24"/>
      <c r="K43" s="24"/>
      <c r="L43" s="24"/>
      <c r="M43" s="24"/>
      <c r="N43" s="24"/>
      <c r="O43" s="24"/>
      <c r="P43" s="24"/>
    </row>
    <row r="44" spans="1:16" ht="15" hidden="1">
      <c r="A44" s="41" t="s">
        <v>122</v>
      </c>
      <c r="B44" s="30"/>
      <c r="C44" s="30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s="21" customFormat="1" ht="14.25" customHeight="1" hidden="1">
      <c r="A45" s="41" t="s">
        <v>123</v>
      </c>
      <c r="B45" s="30">
        <v>6</v>
      </c>
      <c r="C45" s="30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>
        <f>SUM(D45:N45)</f>
        <v>0</v>
      </c>
    </row>
    <row r="46" spans="1:16" s="21" customFormat="1" ht="13.5" customHeight="1" hidden="1">
      <c r="A46" s="41"/>
      <c r="B46" s="30"/>
      <c r="C46" s="30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1:16" s="21" customFormat="1" ht="14.25" customHeight="1" hidden="1">
      <c r="A47" s="41" t="s">
        <v>117</v>
      </c>
      <c r="B47" s="30"/>
      <c r="C47" s="30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s="21" customFormat="1" ht="14.25" customHeight="1" hidden="1">
      <c r="A48" s="41" t="s">
        <v>118</v>
      </c>
      <c r="B48" s="30" t="s">
        <v>114</v>
      </c>
      <c r="C48" s="30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>
        <f>SUM(D48:N48)</f>
        <v>0</v>
      </c>
    </row>
    <row r="49" spans="1:16" ht="11.25" customHeight="1" hidden="1">
      <c r="A49" s="10"/>
      <c r="B49" s="30"/>
      <c r="C49" s="30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1:16" ht="15">
      <c r="A50" s="10" t="s">
        <v>139</v>
      </c>
      <c r="B50" s="30"/>
      <c r="C50" s="30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1:16" ht="15">
      <c r="A51" s="123" t="s">
        <v>140</v>
      </c>
      <c r="B51" s="30">
        <v>7</v>
      </c>
      <c r="C51" s="30"/>
      <c r="D51" s="24">
        <v>0</v>
      </c>
      <c r="E51" s="24"/>
      <c r="F51" s="24">
        <v>0</v>
      </c>
      <c r="G51" s="24"/>
      <c r="H51" s="24">
        <v>0</v>
      </c>
      <c r="I51" s="24"/>
      <c r="J51" s="24">
        <v>0</v>
      </c>
      <c r="K51" s="24"/>
      <c r="L51" s="24">
        <v>0</v>
      </c>
      <c r="M51" s="24"/>
      <c r="N51" s="24">
        <v>-2282</v>
      </c>
      <c r="O51" s="24"/>
      <c r="P51" s="24">
        <f>SUM(D51:N51)</f>
        <v>-2282</v>
      </c>
    </row>
    <row r="52" spans="1:16" ht="5.25" customHeight="1">
      <c r="A52" s="42"/>
      <c r="B52" s="30"/>
      <c r="C52" s="30"/>
      <c r="D52" s="44"/>
      <c r="E52" s="24"/>
      <c r="F52" s="24"/>
      <c r="G52" s="24"/>
      <c r="H52" s="29"/>
      <c r="I52" s="24"/>
      <c r="J52" s="29"/>
      <c r="K52" s="24"/>
      <c r="L52" s="29"/>
      <c r="M52" s="24"/>
      <c r="N52" s="29"/>
      <c r="O52" s="24"/>
      <c r="P52" s="29"/>
    </row>
    <row r="53" spans="1:16" ht="5.25" customHeight="1">
      <c r="A53" s="10"/>
      <c r="B53" s="30"/>
      <c r="C53" s="30"/>
      <c r="D53" s="40"/>
      <c r="E53" s="24"/>
      <c r="F53" s="75"/>
      <c r="G53" s="24"/>
      <c r="H53" s="38"/>
      <c r="I53" s="24"/>
      <c r="J53" s="38"/>
      <c r="K53" s="24"/>
      <c r="L53" s="38"/>
      <c r="M53" s="24"/>
      <c r="N53" s="38"/>
      <c r="O53" s="24"/>
      <c r="P53" s="38"/>
    </row>
    <row r="54" spans="1:16" ht="15">
      <c r="A54" s="10" t="s">
        <v>149</v>
      </c>
      <c r="B54" s="30"/>
      <c r="C54" s="30"/>
      <c r="D54" s="28">
        <f>SUM(D24:D52)</f>
        <v>63389</v>
      </c>
      <c r="E54" s="24"/>
      <c r="F54" s="28">
        <f>SUM(F24:F52)</f>
        <v>5</v>
      </c>
      <c r="G54" s="24"/>
      <c r="H54" s="28">
        <f>SUM(H24:H52)</f>
        <v>21732</v>
      </c>
      <c r="I54" s="24"/>
      <c r="J54" s="28">
        <f>SUM(J24:J52)</f>
        <v>658</v>
      </c>
      <c r="K54" s="24"/>
      <c r="L54" s="28">
        <f>SUM(L24:L52)</f>
        <v>0</v>
      </c>
      <c r="M54" s="24"/>
      <c r="N54" s="28">
        <f>SUM(N24:N52)</f>
        <v>48785</v>
      </c>
      <c r="O54" s="24"/>
      <c r="P54" s="28">
        <f>SUM(P24:P52)</f>
        <v>134569</v>
      </c>
    </row>
    <row r="55" spans="1:16" ht="6.75" customHeight="1" thickBot="1">
      <c r="A55" s="43"/>
      <c r="B55" s="30"/>
      <c r="C55" s="30"/>
      <c r="D55" s="17"/>
      <c r="E55" s="24"/>
      <c r="F55" s="16"/>
      <c r="G55" s="24"/>
      <c r="H55" s="16"/>
      <c r="I55" s="24"/>
      <c r="J55" s="16"/>
      <c r="K55" s="24"/>
      <c r="L55" s="16"/>
      <c r="M55" s="24"/>
      <c r="N55" s="17"/>
      <c r="O55" s="24"/>
      <c r="P55" s="17"/>
    </row>
    <row r="56" spans="1:16" ht="5.25" customHeight="1">
      <c r="A56" s="43"/>
      <c r="B56" s="30"/>
      <c r="C56" s="30"/>
      <c r="D56" s="11"/>
      <c r="E56" s="24"/>
      <c r="F56" s="10"/>
      <c r="G56" s="24"/>
      <c r="H56" s="10"/>
      <c r="I56" s="24"/>
      <c r="J56" s="10"/>
      <c r="K56" s="24"/>
      <c r="L56" s="10"/>
      <c r="M56" s="24"/>
      <c r="N56" s="11"/>
      <c r="O56" s="24"/>
      <c r="P56" s="11"/>
    </row>
    <row r="57" spans="1:16" ht="18" customHeight="1">
      <c r="A57" s="123" t="s">
        <v>157</v>
      </c>
      <c r="B57" s="30"/>
      <c r="C57" s="30"/>
      <c r="D57" s="11"/>
      <c r="E57" s="24"/>
      <c r="F57" s="10"/>
      <c r="G57" s="24"/>
      <c r="H57" s="10"/>
      <c r="I57" s="24"/>
      <c r="J57" s="10"/>
      <c r="K57" s="24"/>
      <c r="L57" s="10"/>
      <c r="M57" s="24"/>
      <c r="N57" s="11"/>
      <c r="O57" s="24"/>
      <c r="P57" s="11"/>
    </row>
    <row r="58" spans="1:16" ht="6" customHeight="1">
      <c r="A58" s="43"/>
      <c r="B58" s="30"/>
      <c r="C58" s="30"/>
      <c r="D58" s="11"/>
      <c r="E58" s="24"/>
      <c r="F58" s="10"/>
      <c r="G58" s="24"/>
      <c r="H58" s="10"/>
      <c r="I58" s="24"/>
      <c r="J58" s="10"/>
      <c r="K58" s="24"/>
      <c r="L58" s="10"/>
      <c r="M58" s="24"/>
      <c r="N58" s="11"/>
      <c r="O58" s="24"/>
      <c r="P58" s="11"/>
    </row>
    <row r="59" spans="1:16" ht="15">
      <c r="A59" s="104" t="s">
        <v>135</v>
      </c>
      <c r="B59" s="105"/>
      <c r="C59" s="105"/>
      <c r="D59" s="86"/>
      <c r="E59" s="86"/>
      <c r="F59" s="86"/>
      <c r="G59" s="105"/>
      <c r="H59" s="86"/>
      <c r="I59" s="105"/>
      <c r="J59" s="86"/>
      <c r="K59" s="105"/>
      <c r="L59" s="86"/>
      <c r="M59" s="105"/>
      <c r="N59" s="86"/>
      <c r="O59" s="106"/>
      <c r="P59" s="86"/>
    </row>
    <row r="60" spans="1:16" ht="15">
      <c r="A60" s="107" t="s">
        <v>129</v>
      </c>
      <c r="B60" s="105"/>
      <c r="C60" s="105"/>
      <c r="D60" s="86"/>
      <c r="E60" s="86"/>
      <c r="F60" s="86"/>
      <c r="G60" s="105"/>
      <c r="H60" s="86"/>
      <c r="I60" s="105"/>
      <c r="J60" s="86"/>
      <c r="K60" s="105"/>
      <c r="L60" s="86"/>
      <c r="M60" s="105"/>
      <c r="N60" s="86"/>
      <c r="O60" s="106"/>
      <c r="P60" s="86"/>
    </row>
    <row r="61" spans="1:16" ht="15">
      <c r="A61" s="107" t="s">
        <v>156</v>
      </c>
      <c r="B61" s="105"/>
      <c r="C61" s="105"/>
      <c r="D61" s="108"/>
      <c r="E61" s="109"/>
      <c r="F61" s="109"/>
      <c r="G61" s="109"/>
      <c r="H61" s="109"/>
      <c r="I61" s="109"/>
      <c r="J61" s="109"/>
      <c r="K61" s="109"/>
      <c r="L61" s="109"/>
      <c r="M61" s="109"/>
      <c r="N61" s="110"/>
      <c r="O61" s="109"/>
      <c r="P61" s="110"/>
    </row>
    <row r="62" spans="1:16" ht="5.25" customHeight="1">
      <c r="A62" s="107"/>
      <c r="B62" s="105"/>
      <c r="C62" s="105"/>
      <c r="D62" s="108"/>
      <c r="E62" s="109"/>
      <c r="F62" s="109"/>
      <c r="G62" s="109"/>
      <c r="H62" s="109"/>
      <c r="I62" s="109"/>
      <c r="J62" s="109"/>
      <c r="K62" s="109"/>
      <c r="L62" s="109"/>
      <c r="M62" s="109"/>
      <c r="N62" s="110"/>
      <c r="O62" s="109"/>
      <c r="P62" s="110"/>
    </row>
    <row r="63" spans="1:16" ht="15">
      <c r="A63" s="109" t="s">
        <v>93</v>
      </c>
      <c r="B63" s="105"/>
      <c r="C63" s="105"/>
      <c r="D63" s="111">
        <v>45308</v>
      </c>
      <c r="E63" s="93"/>
      <c r="F63" s="93">
        <v>35766</v>
      </c>
      <c r="G63" s="93"/>
      <c r="H63" s="93">
        <v>3500</v>
      </c>
      <c r="I63" s="93"/>
      <c r="J63" s="93">
        <v>658</v>
      </c>
      <c r="K63" s="93"/>
      <c r="L63" s="93">
        <v>0</v>
      </c>
      <c r="M63" s="93"/>
      <c r="N63" s="93">
        <v>5854</v>
      </c>
      <c r="O63" s="93"/>
      <c r="P63" s="93">
        <v>91086</v>
      </c>
    </row>
    <row r="64" spans="1:16" ht="6" customHeight="1">
      <c r="A64" s="109"/>
      <c r="B64" s="105"/>
      <c r="C64" s="105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15">
      <c r="A65" s="112" t="s">
        <v>102</v>
      </c>
      <c r="B65" s="105"/>
      <c r="C65" s="105"/>
      <c r="D65" s="93" t="s">
        <v>54</v>
      </c>
      <c r="E65" s="93"/>
      <c r="F65" s="93"/>
      <c r="G65" s="93"/>
      <c r="H65" s="93" t="s">
        <v>54</v>
      </c>
      <c r="I65" s="93"/>
      <c r="J65" s="93"/>
      <c r="K65" s="93"/>
      <c r="L65" s="93"/>
      <c r="M65" s="93"/>
      <c r="N65" s="93"/>
      <c r="O65" s="93"/>
      <c r="P65" s="93"/>
    </row>
    <row r="66" spans="1:16" ht="15">
      <c r="A66" s="112" t="s">
        <v>103</v>
      </c>
      <c r="B66" s="105"/>
      <c r="C66" s="105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</row>
    <row r="67" spans="1:16" s="21" customFormat="1" ht="14.25" customHeight="1">
      <c r="A67" s="112" t="s">
        <v>104</v>
      </c>
      <c r="B67" s="105"/>
      <c r="C67" s="105"/>
      <c r="D67" s="93">
        <v>18048</v>
      </c>
      <c r="E67" s="93"/>
      <c r="F67" s="93">
        <v>-35760</v>
      </c>
      <c r="G67" s="93"/>
      <c r="H67" s="93">
        <v>18048</v>
      </c>
      <c r="I67" s="93"/>
      <c r="J67" s="93">
        <v>0</v>
      </c>
      <c r="K67" s="93"/>
      <c r="L67" s="93">
        <v>0</v>
      </c>
      <c r="M67" s="93"/>
      <c r="N67" s="93">
        <v>0</v>
      </c>
      <c r="O67" s="93"/>
      <c r="P67" s="93">
        <f>SUM(D67:N67)</f>
        <v>336</v>
      </c>
    </row>
    <row r="68" spans="1:16" ht="6" customHeight="1">
      <c r="A68" s="112"/>
      <c r="B68" s="105"/>
      <c r="C68" s="105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</row>
    <row r="69" spans="1:16" ht="15">
      <c r="A69" s="112" t="s">
        <v>102</v>
      </c>
      <c r="B69" s="105"/>
      <c r="C69" s="105"/>
      <c r="D69" s="93" t="s">
        <v>54</v>
      </c>
      <c r="E69" s="93"/>
      <c r="F69" s="93"/>
      <c r="G69" s="93"/>
      <c r="H69" s="93" t="s">
        <v>54</v>
      </c>
      <c r="I69" s="93"/>
      <c r="J69" s="93"/>
      <c r="K69" s="93"/>
      <c r="L69" s="93"/>
      <c r="M69" s="93"/>
      <c r="N69" s="93"/>
      <c r="O69" s="93"/>
      <c r="P69" s="93"/>
    </row>
    <row r="70" spans="1:16" ht="15">
      <c r="A70" s="112" t="s">
        <v>122</v>
      </c>
      <c r="B70" s="105"/>
      <c r="C70" s="105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14.25" customHeight="1">
      <c r="A71" s="112" t="s">
        <v>123</v>
      </c>
      <c r="B71" s="105"/>
      <c r="C71" s="105"/>
      <c r="D71" s="93">
        <v>33</v>
      </c>
      <c r="E71" s="93"/>
      <c r="F71" s="93">
        <v>0</v>
      </c>
      <c r="G71" s="93"/>
      <c r="H71" s="93">
        <v>45</v>
      </c>
      <c r="I71" s="93"/>
      <c r="J71" s="93">
        <v>0</v>
      </c>
      <c r="K71" s="93"/>
      <c r="L71" s="93">
        <v>0</v>
      </c>
      <c r="M71" s="93"/>
      <c r="N71" s="93">
        <v>0</v>
      </c>
      <c r="O71" s="93"/>
      <c r="P71" s="93">
        <v>78</v>
      </c>
    </row>
    <row r="72" spans="1:16" ht="15">
      <c r="A72" s="112"/>
      <c r="B72" s="105"/>
      <c r="C72" s="105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</row>
    <row r="73" spans="1:16" ht="14.25" customHeight="1">
      <c r="A73" s="112" t="s">
        <v>117</v>
      </c>
      <c r="B73" s="105"/>
      <c r="C73" s="105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</row>
    <row r="74" spans="1:16" ht="15" customHeight="1">
      <c r="A74" s="112" t="s">
        <v>118</v>
      </c>
      <c r="B74" s="105"/>
      <c r="C74" s="105"/>
      <c r="D74" s="93">
        <v>0</v>
      </c>
      <c r="E74" s="93"/>
      <c r="F74" s="93">
        <v>0</v>
      </c>
      <c r="G74" s="93"/>
      <c r="H74" s="93">
        <v>139</v>
      </c>
      <c r="I74" s="93"/>
      <c r="J74" s="93">
        <v>0</v>
      </c>
      <c r="K74" s="93"/>
      <c r="L74" s="93">
        <v>0</v>
      </c>
      <c r="M74" s="93"/>
      <c r="N74" s="93">
        <v>0</v>
      </c>
      <c r="O74" s="93"/>
      <c r="P74" s="93">
        <v>139</v>
      </c>
    </row>
    <row r="75" spans="1:16" ht="15">
      <c r="A75" s="109"/>
      <c r="B75" s="105"/>
      <c r="C75" s="105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</row>
    <row r="76" spans="1:16" ht="17.25" customHeight="1">
      <c r="A76" s="109" t="s">
        <v>4</v>
      </c>
      <c r="B76" s="105"/>
      <c r="C76" s="105"/>
      <c r="D76" s="93">
        <v>0</v>
      </c>
      <c r="E76" s="93"/>
      <c r="F76" s="93">
        <v>0</v>
      </c>
      <c r="G76" s="93"/>
      <c r="H76" s="93">
        <v>0</v>
      </c>
      <c r="I76" s="93"/>
      <c r="J76" s="93">
        <v>0</v>
      </c>
      <c r="K76" s="93"/>
      <c r="L76" s="93">
        <v>0</v>
      </c>
      <c r="M76" s="93"/>
      <c r="N76" s="93">
        <v>24638</v>
      </c>
      <c r="O76" s="93"/>
      <c r="P76" s="93">
        <f>SUM(D76:N76)</f>
        <v>24638</v>
      </c>
    </row>
    <row r="77" spans="1:16" ht="7.5" customHeight="1">
      <c r="A77" s="113"/>
      <c r="B77" s="105"/>
      <c r="C77" s="105"/>
      <c r="D77" s="114"/>
      <c r="E77" s="93"/>
      <c r="F77" s="93"/>
      <c r="G77" s="93"/>
      <c r="H77" s="95"/>
      <c r="I77" s="93"/>
      <c r="J77" s="95"/>
      <c r="K77" s="93"/>
      <c r="L77" s="95"/>
      <c r="M77" s="93"/>
      <c r="N77" s="95"/>
      <c r="O77" s="93"/>
      <c r="P77" s="95"/>
    </row>
    <row r="78" spans="1:16" ht="5.25" customHeight="1">
      <c r="A78" s="109"/>
      <c r="B78" s="105"/>
      <c r="C78" s="105"/>
      <c r="D78" s="108"/>
      <c r="E78" s="93"/>
      <c r="F78" s="115"/>
      <c r="G78" s="93"/>
      <c r="H78" s="116"/>
      <c r="I78" s="93"/>
      <c r="J78" s="116"/>
      <c r="K78" s="93"/>
      <c r="L78" s="116"/>
      <c r="M78" s="93"/>
      <c r="N78" s="116"/>
      <c r="O78" s="93"/>
      <c r="P78" s="116"/>
    </row>
    <row r="79" spans="1:16" s="10" customFormat="1" ht="15" customHeight="1">
      <c r="A79" s="109" t="s">
        <v>146</v>
      </c>
      <c r="B79" s="105"/>
      <c r="C79" s="105"/>
      <c r="D79" s="108">
        <v>63389</v>
      </c>
      <c r="E79" s="93"/>
      <c r="F79" s="93">
        <v>95</v>
      </c>
      <c r="G79" s="93"/>
      <c r="H79" s="110">
        <v>21732</v>
      </c>
      <c r="I79" s="93"/>
      <c r="J79" s="110">
        <v>658</v>
      </c>
      <c r="K79" s="93"/>
      <c r="L79" s="93">
        <v>0</v>
      </c>
      <c r="M79" s="93"/>
      <c r="N79" s="110">
        <f>+N63+N76</f>
        <v>30492</v>
      </c>
      <c r="O79" s="93"/>
      <c r="P79" s="110">
        <f>SUM(P63:P76)</f>
        <v>116277</v>
      </c>
    </row>
    <row r="80" spans="1:16" s="10" customFormat="1" ht="15.75" thickBot="1">
      <c r="A80" s="117"/>
      <c r="B80" s="105"/>
      <c r="C80" s="105"/>
      <c r="D80" s="96"/>
      <c r="E80" s="93"/>
      <c r="F80" s="118"/>
      <c r="G80" s="93"/>
      <c r="H80" s="118"/>
      <c r="I80" s="93"/>
      <c r="J80" s="118"/>
      <c r="K80" s="93"/>
      <c r="L80" s="118"/>
      <c r="M80" s="93"/>
      <c r="N80" s="96"/>
      <c r="O80" s="93"/>
      <c r="P80" s="96"/>
    </row>
    <row r="81" spans="1:16" s="10" customFormat="1" ht="12.75" customHeight="1">
      <c r="A81" s="117"/>
      <c r="B81" s="105"/>
      <c r="C81" s="105"/>
      <c r="D81" s="110"/>
      <c r="E81" s="93"/>
      <c r="F81" s="109"/>
      <c r="G81" s="93"/>
      <c r="H81" s="109"/>
      <c r="I81" s="93"/>
      <c r="J81" s="109"/>
      <c r="K81" s="93"/>
      <c r="L81" s="109"/>
      <c r="M81" s="93"/>
      <c r="N81" s="110"/>
      <c r="O81" s="93"/>
      <c r="P81" s="110"/>
    </row>
    <row r="82" spans="1:16" s="10" customFormat="1" ht="15" customHeight="1">
      <c r="A82" s="179" t="s">
        <v>130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</row>
    <row r="83" spans="1:16" s="10" customFormat="1" ht="17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</row>
    <row r="84" spans="1:4" s="10" customFormat="1" ht="7.5" customHeight="1">
      <c r="A84" s="1"/>
      <c r="B84" s="30"/>
      <c r="C84" s="30"/>
      <c r="D84" s="11"/>
    </row>
    <row r="85" spans="1:4" s="10" customFormat="1" ht="15">
      <c r="A85" s="1" t="str">
        <f>+'BS'!A85</f>
        <v>The notes set out on pages 5 to 12 form an integral part of the interim financial report.</v>
      </c>
      <c r="B85" s="30"/>
      <c r="C85" s="30"/>
      <c r="D85" s="11"/>
    </row>
    <row r="86" spans="1:16" s="10" customFormat="1" ht="7.5" customHeight="1">
      <c r="A86" s="59"/>
      <c r="B86" s="60"/>
      <c r="C86" s="60"/>
      <c r="D86" s="35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</row>
    <row r="87" spans="1:16" s="10" customFormat="1" ht="15">
      <c r="A87" s="58" t="str">
        <f>+'BS'!A87</f>
        <v>PCB Interim Financial Report For Fourth Quarter Ended 31.12.2005</v>
      </c>
      <c r="B87" s="61"/>
      <c r="C87" s="61"/>
      <c r="D87" s="22"/>
      <c r="E87" s="22"/>
      <c r="F87" s="22"/>
      <c r="G87" s="22"/>
      <c r="H87" s="22"/>
      <c r="I87" s="22"/>
      <c r="J87" s="22"/>
      <c r="K87" s="22"/>
      <c r="L87" s="22"/>
      <c r="M87" s="22"/>
      <c r="P87" s="57" t="s">
        <v>111</v>
      </c>
    </row>
    <row r="88" spans="2:4" s="10" customFormat="1" ht="15">
      <c r="B88" s="30"/>
      <c r="C88" s="30"/>
      <c r="D88" s="11"/>
    </row>
    <row r="89" spans="2:4" s="10" customFormat="1" ht="15">
      <c r="B89" s="30"/>
      <c r="C89" s="30"/>
      <c r="D89" s="11"/>
    </row>
    <row r="90" spans="2:4" s="10" customFormat="1" ht="15">
      <c r="B90" s="30"/>
      <c r="C90" s="30"/>
      <c r="D90" s="11"/>
    </row>
    <row r="91" spans="2:4" s="10" customFormat="1" ht="15">
      <c r="B91" s="30"/>
      <c r="C91" s="30"/>
      <c r="D91" s="11"/>
    </row>
    <row r="92" spans="1:4" s="10" customFormat="1" ht="15">
      <c r="A92" s="181"/>
      <c r="B92" s="30"/>
      <c r="C92" s="30"/>
      <c r="D92" s="11"/>
    </row>
    <row r="93" spans="1:4" s="10" customFormat="1" ht="15">
      <c r="A93" s="181"/>
      <c r="B93" s="30"/>
      <c r="C93" s="30"/>
      <c r="D93" s="11"/>
    </row>
    <row r="94" spans="2:4" s="10" customFormat="1" ht="15">
      <c r="B94" s="30"/>
      <c r="C94" s="30"/>
      <c r="D94" s="11"/>
    </row>
    <row r="95" spans="2:4" s="10" customFormat="1" ht="15">
      <c r="B95" s="30"/>
      <c r="C95" s="30"/>
      <c r="D95" s="11"/>
    </row>
    <row r="96" spans="2:4" s="10" customFormat="1" ht="15">
      <c r="B96" s="30"/>
      <c r="C96" s="30"/>
      <c r="D96" s="11"/>
    </row>
    <row r="97" spans="2:4" s="10" customFormat="1" ht="15" customHeight="1">
      <c r="B97" s="30"/>
      <c r="C97" s="30"/>
      <c r="D97" s="11"/>
    </row>
    <row r="98" spans="2:4" s="10" customFormat="1" ht="15">
      <c r="B98" s="30"/>
      <c r="C98" s="30"/>
      <c r="D98" s="11"/>
    </row>
    <row r="99" spans="2:4" s="10" customFormat="1" ht="15">
      <c r="B99" s="30"/>
      <c r="C99" s="30"/>
      <c r="D99" s="11"/>
    </row>
    <row r="100" spans="2:4" s="10" customFormat="1" ht="15">
      <c r="B100" s="30"/>
      <c r="C100" s="30"/>
      <c r="D100" s="11"/>
    </row>
    <row r="101" spans="2:4" s="10" customFormat="1" ht="15">
      <c r="B101" s="30"/>
      <c r="C101" s="30"/>
      <c r="D101" s="11"/>
    </row>
    <row r="102" spans="2:4" s="10" customFormat="1" ht="15">
      <c r="B102" s="30"/>
      <c r="C102" s="30"/>
      <c r="D102" s="11"/>
    </row>
    <row r="103" spans="2:4" s="10" customFormat="1" ht="15">
      <c r="B103" s="30"/>
      <c r="C103" s="30"/>
      <c r="D103" s="11"/>
    </row>
    <row r="104" spans="2:4" s="10" customFormat="1" ht="15">
      <c r="B104" s="30"/>
      <c r="C104" s="30"/>
      <c r="D104" s="11"/>
    </row>
    <row r="105" spans="2:4" s="10" customFormat="1" ht="15">
      <c r="B105" s="30"/>
      <c r="C105" s="30"/>
      <c r="D105" s="11"/>
    </row>
    <row r="106" spans="2:4" s="10" customFormat="1" ht="15">
      <c r="B106" s="30"/>
      <c r="C106" s="30"/>
      <c r="D106" s="11"/>
    </row>
    <row r="107" spans="2:4" s="10" customFormat="1" ht="15">
      <c r="B107" s="30"/>
      <c r="C107" s="30"/>
      <c r="D107" s="11"/>
    </row>
    <row r="108" spans="2:4" s="10" customFormat="1" ht="15">
      <c r="B108" s="30"/>
      <c r="C108" s="30"/>
      <c r="D108" s="11"/>
    </row>
    <row r="109" spans="2:4" s="10" customFormat="1" ht="15">
      <c r="B109" s="30"/>
      <c r="C109" s="30"/>
      <c r="D109" s="11"/>
    </row>
    <row r="110" spans="2:4" s="10" customFormat="1" ht="15">
      <c r="B110" s="30"/>
      <c r="C110" s="30"/>
      <c r="D110" s="11"/>
    </row>
    <row r="111" spans="2:4" s="10" customFormat="1" ht="15">
      <c r="B111" s="30"/>
      <c r="C111" s="30"/>
      <c r="D111" s="11"/>
    </row>
    <row r="112" spans="2:4" s="10" customFormat="1" ht="15">
      <c r="B112" s="30"/>
      <c r="C112" s="30"/>
      <c r="D112" s="11"/>
    </row>
    <row r="113" spans="2:4" s="10" customFormat="1" ht="15">
      <c r="B113" s="30"/>
      <c r="C113" s="30"/>
      <c r="D113" s="11"/>
    </row>
    <row r="114" spans="2:4" s="10" customFormat="1" ht="15">
      <c r="B114" s="30"/>
      <c r="C114" s="30"/>
      <c r="D114" s="11"/>
    </row>
    <row r="115" spans="2:4" s="10" customFormat="1" ht="15">
      <c r="B115" s="30"/>
      <c r="C115" s="30"/>
      <c r="D115" s="11"/>
    </row>
    <row r="116" spans="2:4" s="10" customFormat="1" ht="15">
      <c r="B116" s="30"/>
      <c r="C116" s="30"/>
      <c r="D116" s="11"/>
    </row>
    <row r="117" spans="2:4" s="10" customFormat="1" ht="15">
      <c r="B117" s="30"/>
      <c r="C117" s="30"/>
      <c r="D117" s="11"/>
    </row>
    <row r="118" spans="2:4" s="10" customFormat="1" ht="15">
      <c r="B118" s="30"/>
      <c r="C118" s="30"/>
      <c r="D118" s="11"/>
    </row>
    <row r="119" spans="2:4" s="10" customFormat="1" ht="15">
      <c r="B119" s="30"/>
      <c r="C119" s="30"/>
      <c r="D119" s="11"/>
    </row>
    <row r="120" spans="2:4" s="10" customFormat="1" ht="15">
      <c r="B120" s="30"/>
      <c r="C120" s="30"/>
      <c r="D120" s="11"/>
    </row>
    <row r="121" spans="2:4" s="10" customFormat="1" ht="15">
      <c r="B121" s="30"/>
      <c r="C121" s="30"/>
      <c r="D121" s="11"/>
    </row>
    <row r="122" spans="2:4" s="10" customFormat="1" ht="15">
      <c r="B122" s="30"/>
      <c r="C122" s="30"/>
      <c r="D122" s="11"/>
    </row>
    <row r="123" spans="2:4" s="10" customFormat="1" ht="15">
      <c r="B123" s="30"/>
      <c r="C123" s="30"/>
      <c r="D123" s="11"/>
    </row>
    <row r="124" spans="2:4" s="10" customFormat="1" ht="15">
      <c r="B124" s="30"/>
      <c r="C124" s="30"/>
      <c r="D124" s="11"/>
    </row>
    <row r="125" spans="2:4" s="10" customFormat="1" ht="15">
      <c r="B125" s="30"/>
      <c r="C125" s="30"/>
      <c r="D125" s="11"/>
    </row>
    <row r="126" spans="2:4" s="10" customFormat="1" ht="15">
      <c r="B126" s="30"/>
      <c r="C126" s="30"/>
      <c r="D126" s="11"/>
    </row>
    <row r="127" spans="2:4" s="10" customFormat="1" ht="15">
      <c r="B127" s="30"/>
      <c r="C127" s="30"/>
      <c r="D127" s="11"/>
    </row>
    <row r="128" spans="2:4" s="10" customFormat="1" ht="15">
      <c r="B128" s="30"/>
      <c r="C128" s="30"/>
      <c r="D128" s="11"/>
    </row>
    <row r="129" spans="2:4" s="10" customFormat="1" ht="15">
      <c r="B129" s="30"/>
      <c r="C129" s="30"/>
      <c r="D129" s="11"/>
    </row>
    <row r="130" spans="2:4" s="10" customFormat="1" ht="15">
      <c r="B130" s="30"/>
      <c r="C130" s="30"/>
      <c r="D130" s="11"/>
    </row>
    <row r="131" spans="2:4" s="10" customFormat="1" ht="15">
      <c r="B131" s="30"/>
      <c r="C131" s="30"/>
      <c r="D131" s="11"/>
    </row>
    <row r="132" spans="2:4" s="10" customFormat="1" ht="15">
      <c r="B132" s="30"/>
      <c r="C132" s="30"/>
      <c r="D132" s="11"/>
    </row>
    <row r="133" spans="2:4" s="10" customFormat="1" ht="15">
      <c r="B133" s="30"/>
      <c r="C133" s="30"/>
      <c r="D133" s="11"/>
    </row>
    <row r="134" spans="2:4" s="10" customFormat="1" ht="15">
      <c r="B134" s="30"/>
      <c r="C134" s="30"/>
      <c r="D134" s="11"/>
    </row>
    <row r="135" spans="2:4" s="10" customFormat="1" ht="15">
      <c r="B135" s="30"/>
      <c r="C135" s="30"/>
      <c r="D135" s="11"/>
    </row>
    <row r="136" spans="2:4" s="10" customFormat="1" ht="15">
      <c r="B136" s="30"/>
      <c r="C136" s="30"/>
      <c r="D136" s="11"/>
    </row>
    <row r="137" spans="2:4" s="10" customFormat="1" ht="15">
      <c r="B137" s="30"/>
      <c r="C137" s="30"/>
      <c r="D137" s="11"/>
    </row>
    <row r="138" spans="2:4" s="10" customFormat="1" ht="15">
      <c r="B138" s="30"/>
      <c r="C138" s="30"/>
      <c r="D138" s="11"/>
    </row>
    <row r="139" spans="2:4" s="10" customFormat="1" ht="15">
      <c r="B139" s="30"/>
      <c r="C139" s="30"/>
      <c r="D139" s="11"/>
    </row>
    <row r="140" spans="2:4" s="10" customFormat="1" ht="15">
      <c r="B140" s="30"/>
      <c r="C140" s="30"/>
      <c r="D140" s="11"/>
    </row>
    <row r="141" spans="2:4" s="10" customFormat="1" ht="15">
      <c r="B141" s="30"/>
      <c r="C141" s="30"/>
      <c r="D141" s="11"/>
    </row>
    <row r="142" spans="2:4" s="10" customFormat="1" ht="15">
      <c r="B142" s="30"/>
      <c r="C142" s="30"/>
      <c r="D142" s="11"/>
    </row>
    <row r="143" spans="2:4" s="10" customFormat="1" ht="15">
      <c r="B143" s="30"/>
      <c r="C143" s="30"/>
      <c r="D143" s="11"/>
    </row>
    <row r="144" spans="2:4" s="10" customFormat="1" ht="15">
      <c r="B144" s="30"/>
      <c r="C144" s="30"/>
      <c r="D144" s="11"/>
    </row>
    <row r="145" spans="2:4" s="10" customFormat="1" ht="15">
      <c r="B145" s="30"/>
      <c r="C145" s="30"/>
      <c r="D145" s="11"/>
    </row>
    <row r="146" spans="2:4" s="10" customFormat="1" ht="15">
      <c r="B146" s="30"/>
      <c r="C146" s="30"/>
      <c r="D146" s="11"/>
    </row>
    <row r="147" spans="2:4" s="10" customFormat="1" ht="15">
      <c r="B147" s="30"/>
      <c r="C147" s="30"/>
      <c r="D147" s="11"/>
    </row>
    <row r="148" spans="2:4" s="10" customFormat="1" ht="15">
      <c r="B148" s="30"/>
      <c r="C148" s="30"/>
      <c r="D148" s="11"/>
    </row>
    <row r="149" spans="2:4" s="10" customFormat="1" ht="15">
      <c r="B149" s="30"/>
      <c r="C149" s="30"/>
      <c r="D149" s="11"/>
    </row>
    <row r="150" spans="2:4" s="10" customFormat="1" ht="15">
      <c r="B150" s="30"/>
      <c r="C150" s="30"/>
      <c r="D150" s="11"/>
    </row>
    <row r="151" spans="2:4" s="10" customFormat="1" ht="15">
      <c r="B151" s="30"/>
      <c r="C151" s="30"/>
      <c r="D151" s="11"/>
    </row>
    <row r="152" spans="2:4" s="10" customFormat="1" ht="15">
      <c r="B152" s="30"/>
      <c r="C152" s="30"/>
      <c r="D152" s="11"/>
    </row>
    <row r="153" spans="2:4" s="10" customFormat="1" ht="15">
      <c r="B153" s="30"/>
      <c r="C153" s="30"/>
      <c r="D153" s="11"/>
    </row>
    <row r="154" spans="2:4" s="10" customFormat="1" ht="15">
      <c r="B154" s="30"/>
      <c r="C154" s="30"/>
      <c r="D154" s="11"/>
    </row>
    <row r="155" spans="2:4" s="10" customFormat="1" ht="15">
      <c r="B155" s="30"/>
      <c r="C155" s="30"/>
      <c r="D155" s="11"/>
    </row>
    <row r="156" spans="2:4" s="10" customFormat="1" ht="15">
      <c r="B156" s="30"/>
      <c r="C156" s="30"/>
      <c r="D156" s="11"/>
    </row>
    <row r="157" spans="2:4" s="10" customFormat="1" ht="15">
      <c r="B157" s="30"/>
      <c r="C157" s="30"/>
      <c r="D157" s="11"/>
    </row>
    <row r="158" spans="2:4" s="10" customFormat="1" ht="15">
      <c r="B158" s="30"/>
      <c r="C158" s="30"/>
      <c r="D158" s="11"/>
    </row>
    <row r="159" spans="2:4" s="10" customFormat="1" ht="15">
      <c r="B159" s="30"/>
      <c r="C159" s="30"/>
      <c r="D159" s="11"/>
    </row>
    <row r="160" spans="2:4" s="10" customFormat="1" ht="15">
      <c r="B160" s="30"/>
      <c r="C160" s="30"/>
      <c r="D160" s="11"/>
    </row>
    <row r="161" spans="2:4" s="10" customFormat="1" ht="15">
      <c r="B161" s="30"/>
      <c r="C161" s="30"/>
      <c r="D161" s="11"/>
    </row>
    <row r="162" spans="2:4" s="10" customFormat="1" ht="15">
      <c r="B162" s="30"/>
      <c r="C162" s="30"/>
      <c r="D162" s="11"/>
    </row>
    <row r="163" spans="2:4" s="10" customFormat="1" ht="15">
      <c r="B163" s="30"/>
      <c r="C163" s="30"/>
      <c r="D163" s="11"/>
    </row>
    <row r="164" spans="2:4" s="10" customFormat="1" ht="15">
      <c r="B164" s="30"/>
      <c r="C164" s="30"/>
      <c r="D164" s="11"/>
    </row>
    <row r="165" spans="2:4" s="10" customFormat="1" ht="15">
      <c r="B165" s="30"/>
      <c r="C165" s="30"/>
      <c r="D165" s="11"/>
    </row>
    <row r="166" spans="2:4" s="10" customFormat="1" ht="15">
      <c r="B166" s="30"/>
      <c r="C166" s="30"/>
      <c r="D166" s="11"/>
    </row>
    <row r="167" spans="2:4" s="10" customFormat="1" ht="15">
      <c r="B167" s="30"/>
      <c r="C167" s="30"/>
      <c r="D167" s="11"/>
    </row>
    <row r="168" spans="2:4" s="10" customFormat="1" ht="15">
      <c r="B168" s="30"/>
      <c r="C168" s="30"/>
      <c r="D168" s="11"/>
    </row>
    <row r="169" spans="2:4" s="10" customFormat="1" ht="15">
      <c r="B169" s="30"/>
      <c r="C169" s="30"/>
      <c r="D169" s="11"/>
    </row>
    <row r="170" spans="2:4" s="10" customFormat="1" ht="15">
      <c r="B170" s="30"/>
      <c r="C170" s="30"/>
      <c r="D170" s="11"/>
    </row>
    <row r="171" spans="2:4" s="10" customFormat="1" ht="15">
      <c r="B171" s="30"/>
      <c r="C171" s="30"/>
      <c r="D171" s="11"/>
    </row>
    <row r="172" spans="2:4" s="10" customFormat="1" ht="15">
      <c r="B172" s="30"/>
      <c r="C172" s="30"/>
      <c r="D172" s="11"/>
    </row>
    <row r="173" spans="2:4" s="10" customFormat="1" ht="15">
      <c r="B173" s="30"/>
      <c r="C173" s="30"/>
      <c r="D173" s="11"/>
    </row>
    <row r="174" spans="2:4" s="10" customFormat="1" ht="15">
      <c r="B174" s="30"/>
      <c r="C174" s="30"/>
      <c r="D174" s="11"/>
    </row>
    <row r="175" spans="2:4" s="10" customFormat="1" ht="15">
      <c r="B175" s="30"/>
      <c r="C175" s="30"/>
      <c r="D175" s="11"/>
    </row>
    <row r="176" spans="2:4" s="10" customFormat="1" ht="15">
      <c r="B176" s="30"/>
      <c r="C176" s="30"/>
      <c r="D176" s="11"/>
    </row>
    <row r="177" spans="2:4" s="10" customFormat="1" ht="15">
      <c r="B177" s="30"/>
      <c r="C177" s="30"/>
      <c r="D177" s="11"/>
    </row>
    <row r="178" spans="2:4" s="10" customFormat="1" ht="15">
      <c r="B178" s="30"/>
      <c r="C178" s="30"/>
      <c r="D178" s="11"/>
    </row>
    <row r="179" spans="2:4" s="10" customFormat="1" ht="15">
      <c r="B179" s="30"/>
      <c r="C179" s="30"/>
      <c r="D179" s="11"/>
    </row>
    <row r="180" spans="2:4" s="10" customFormat="1" ht="15">
      <c r="B180" s="30"/>
      <c r="C180" s="30"/>
      <c r="D180" s="11"/>
    </row>
    <row r="181" spans="2:4" s="10" customFormat="1" ht="15">
      <c r="B181" s="30"/>
      <c r="C181" s="30"/>
      <c r="D181" s="11"/>
    </row>
    <row r="182" spans="2:4" s="10" customFormat="1" ht="15">
      <c r="B182" s="30"/>
      <c r="C182" s="30"/>
      <c r="D182" s="11"/>
    </row>
    <row r="183" spans="2:4" s="10" customFormat="1" ht="15">
      <c r="B183" s="30"/>
      <c r="C183" s="30"/>
      <c r="D183" s="11"/>
    </row>
    <row r="184" spans="2:4" s="10" customFormat="1" ht="15">
      <c r="B184" s="30"/>
      <c r="C184" s="30"/>
      <c r="D184" s="11"/>
    </row>
    <row r="185" spans="2:4" s="10" customFormat="1" ht="15">
      <c r="B185" s="30"/>
      <c r="C185" s="30"/>
      <c r="D185" s="11"/>
    </row>
  </sheetData>
  <mergeCells count="8">
    <mergeCell ref="A92:A93"/>
    <mergeCell ref="A1:P1"/>
    <mergeCell ref="A3:P3"/>
    <mergeCell ref="A6:P6"/>
    <mergeCell ref="A7:P7"/>
    <mergeCell ref="A2:P2"/>
    <mergeCell ref="E12:L12"/>
    <mergeCell ref="A82:P83"/>
  </mergeCells>
  <printOptions horizontalCentered="1"/>
  <pageMargins left="0.7480314960629921" right="0.7480314960629921" top="0.38" bottom="0.28" header="0.31" footer="0.21"/>
  <pageSetup fitToHeight="1" fitToWidth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8"/>
  <sheetViews>
    <sheetView zoomScale="80" zoomScaleNormal="80" workbookViewId="0" topLeftCell="A39">
      <selection activeCell="E79" sqref="E79"/>
    </sheetView>
  </sheetViews>
  <sheetFormatPr defaultColWidth="9.140625" defaultRowHeight="12.75"/>
  <cols>
    <col min="1" max="1" width="4.28125" style="1" customWidth="1"/>
    <col min="2" max="2" width="61.57421875" style="1" customWidth="1"/>
    <col min="3" max="3" width="8.421875" style="1" hidden="1" customWidth="1"/>
    <col min="4" max="4" width="1.57421875" style="1" customWidth="1"/>
    <col min="5" max="5" width="16.7109375" style="124" customWidth="1"/>
    <col min="6" max="6" width="2.00390625" style="127" customWidth="1"/>
    <col min="7" max="7" width="16.7109375" style="124" customWidth="1"/>
    <col min="8" max="8" width="4.8515625" style="10" hidden="1" customWidth="1"/>
    <col min="9" max="9" width="7.28125" style="3" hidden="1" customWidth="1"/>
    <col min="10" max="10" width="2.28125" style="3" hidden="1" customWidth="1"/>
    <col min="11" max="11" width="7.57421875" style="1" hidden="1" customWidth="1"/>
    <col min="12" max="12" width="0" style="1" hidden="1" customWidth="1"/>
    <col min="13" max="16384" width="9.140625" style="1" customWidth="1"/>
  </cols>
  <sheetData>
    <row r="1" spans="1:13" ht="15">
      <c r="A1" s="177" t="str">
        <f>'IS'!A1</f>
        <v>PRINSIPTEK CORPORATION BERHAD </v>
      </c>
      <c r="B1" s="177"/>
      <c r="C1" s="177"/>
      <c r="D1" s="177"/>
      <c r="E1" s="177"/>
      <c r="F1" s="177"/>
      <c r="G1" s="177"/>
      <c r="H1" s="32"/>
      <c r="I1" s="32"/>
      <c r="J1" s="32"/>
      <c r="K1" s="32"/>
      <c r="L1" s="19"/>
      <c r="M1" s="19"/>
    </row>
    <row r="2" spans="1:13" ht="15" customHeight="1">
      <c r="A2" s="177" t="str">
        <f>'IS'!A2</f>
        <v>(Company No. 595000-H)</v>
      </c>
      <c r="B2" s="177"/>
      <c r="C2" s="177"/>
      <c r="D2" s="177"/>
      <c r="E2" s="177"/>
      <c r="F2" s="177"/>
      <c r="G2" s="177"/>
      <c r="H2" s="32"/>
      <c r="I2" s="32"/>
      <c r="J2" s="32"/>
      <c r="K2" s="32"/>
      <c r="L2" s="19"/>
      <c r="M2" s="19"/>
    </row>
    <row r="3" spans="1:13" ht="15" customHeight="1">
      <c r="A3" s="177" t="str">
        <f>'IS'!A3</f>
        <v>(Incorporated in Malaysia)</v>
      </c>
      <c r="B3" s="177"/>
      <c r="C3" s="177"/>
      <c r="D3" s="177"/>
      <c r="E3" s="177"/>
      <c r="F3" s="177"/>
      <c r="G3" s="177"/>
      <c r="H3" s="32"/>
      <c r="I3" s="32"/>
      <c r="J3" s="32"/>
      <c r="K3" s="32"/>
      <c r="L3" s="19"/>
      <c r="M3" s="19"/>
    </row>
    <row r="4" spans="1:13" ht="6.75" customHeight="1">
      <c r="A4" s="33"/>
      <c r="B4" s="8"/>
      <c r="C4" s="8"/>
      <c r="D4" s="8"/>
      <c r="E4" s="8"/>
      <c r="F4" s="8"/>
      <c r="G4" s="8"/>
      <c r="H4" s="33"/>
      <c r="I4" s="33"/>
      <c r="J4" s="33"/>
      <c r="K4" s="33"/>
      <c r="L4" s="19"/>
      <c r="M4" s="19"/>
    </row>
    <row r="5" spans="1:13" ht="6.75" customHeight="1" thickBot="1">
      <c r="A5" s="39"/>
      <c r="B5" s="130"/>
      <c r="C5" s="130"/>
      <c r="D5" s="130"/>
      <c r="E5" s="130"/>
      <c r="F5" s="130"/>
      <c r="G5" s="130"/>
      <c r="H5" s="39"/>
      <c r="I5" s="39"/>
      <c r="J5" s="39"/>
      <c r="K5" s="39"/>
      <c r="L5" s="19"/>
      <c r="M5" s="19"/>
    </row>
    <row r="6" spans="1:13" ht="15">
      <c r="A6" s="180" t="s">
        <v>51</v>
      </c>
      <c r="B6" s="180"/>
      <c r="C6" s="180"/>
      <c r="D6" s="180"/>
      <c r="E6" s="180"/>
      <c r="F6" s="180"/>
      <c r="G6" s="180"/>
      <c r="H6" s="122"/>
      <c r="I6" s="122"/>
      <c r="J6" s="122"/>
      <c r="K6" s="122"/>
      <c r="L6" s="19"/>
      <c r="M6" s="19"/>
    </row>
    <row r="7" spans="1:13" ht="15.75" thickBot="1">
      <c r="A7" s="176" t="str">
        <f>'IS'!A7</f>
        <v>FOR THE FOURTH FINANCIAL QUARTER ENDED 31 DECEMBER 2005</v>
      </c>
      <c r="B7" s="176"/>
      <c r="C7" s="176"/>
      <c r="D7" s="176"/>
      <c r="E7" s="176"/>
      <c r="F7" s="176"/>
      <c r="G7" s="176"/>
      <c r="H7" s="121"/>
      <c r="I7" s="121"/>
      <c r="J7" s="121"/>
      <c r="K7" s="121"/>
      <c r="L7" s="19"/>
      <c r="M7" s="19"/>
    </row>
    <row r="8" spans="1:13" s="25" customFormat="1" ht="6.7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4"/>
      <c r="M8" s="64"/>
    </row>
    <row r="9" spans="1:13" ht="7.5" customHeight="1">
      <c r="A9" s="20"/>
      <c r="B9" s="20"/>
      <c r="L9" s="19"/>
      <c r="M9" s="19"/>
    </row>
    <row r="10" spans="1:2" ht="15">
      <c r="A10" s="20" t="s">
        <v>32</v>
      </c>
      <c r="B10" s="20"/>
    </row>
    <row r="11" spans="1:2" ht="4.5" customHeight="1">
      <c r="A11" s="20"/>
      <c r="B11" s="20"/>
    </row>
    <row r="12" spans="1:7" ht="18" customHeight="1">
      <c r="A12" s="20"/>
      <c r="B12" s="20"/>
      <c r="E12" s="2" t="s">
        <v>94</v>
      </c>
      <c r="F12" s="2"/>
      <c r="G12" s="97" t="s">
        <v>95</v>
      </c>
    </row>
    <row r="13" spans="1:7" ht="15">
      <c r="A13" s="20"/>
      <c r="B13" s="20"/>
      <c r="G13" s="85" t="s">
        <v>136</v>
      </c>
    </row>
    <row r="14" spans="1:7" ht="15">
      <c r="A14" s="20"/>
      <c r="B14" s="20"/>
      <c r="E14" s="32" t="s">
        <v>81</v>
      </c>
      <c r="F14" s="8"/>
      <c r="G14" s="85" t="s">
        <v>73</v>
      </c>
    </row>
    <row r="15" spans="1:9" ht="15">
      <c r="A15" s="20"/>
      <c r="B15" s="20"/>
      <c r="E15" s="32" t="s">
        <v>80</v>
      </c>
      <c r="F15" s="8"/>
      <c r="G15" s="85" t="s">
        <v>131</v>
      </c>
      <c r="I15" s="8"/>
    </row>
    <row r="16" spans="1:10" s="10" customFormat="1" ht="15">
      <c r="A16" s="30"/>
      <c r="B16" s="30"/>
      <c r="C16" s="9" t="s">
        <v>5</v>
      </c>
      <c r="D16" s="9"/>
      <c r="E16" s="8" t="str">
        <f>'IS'!C18</f>
        <v>31.12.2005</v>
      </c>
      <c r="F16" s="8"/>
      <c r="G16" s="86" t="str">
        <f>'IS'!I18</f>
        <v>31.12.2004</v>
      </c>
      <c r="H16" s="30"/>
      <c r="I16" s="36"/>
      <c r="J16" s="13"/>
    </row>
    <row r="17" spans="1:10" s="10" customFormat="1" ht="6" customHeight="1">
      <c r="A17" s="30"/>
      <c r="B17" s="30"/>
      <c r="C17" s="60"/>
      <c r="D17" s="30"/>
      <c r="E17" s="33"/>
      <c r="F17" s="8"/>
      <c r="G17" s="87"/>
      <c r="H17" s="30"/>
      <c r="I17" s="36"/>
      <c r="J17" s="13"/>
    </row>
    <row r="18" spans="1:10" s="10" customFormat="1" ht="6" customHeight="1">
      <c r="A18" s="30"/>
      <c r="B18" s="30"/>
      <c r="C18" s="30"/>
      <c r="D18" s="30"/>
      <c r="E18" s="8"/>
      <c r="F18" s="8"/>
      <c r="G18" s="86"/>
      <c r="H18" s="30"/>
      <c r="I18" s="36"/>
      <c r="J18" s="13"/>
    </row>
    <row r="19" spans="1:10" s="10" customFormat="1" ht="15">
      <c r="A19" s="30"/>
      <c r="B19" s="30"/>
      <c r="C19" s="30"/>
      <c r="D19" s="30"/>
      <c r="E19" s="32" t="s">
        <v>0</v>
      </c>
      <c r="F19" s="8"/>
      <c r="G19" s="85" t="s">
        <v>0</v>
      </c>
      <c r="H19" s="30"/>
      <c r="I19" s="36"/>
      <c r="J19" s="13"/>
    </row>
    <row r="20" spans="1:10" s="10" customFormat="1" ht="6" customHeight="1">
      <c r="A20" s="30"/>
      <c r="B20" s="30"/>
      <c r="C20" s="30"/>
      <c r="D20" s="30"/>
      <c r="E20" s="32"/>
      <c r="F20" s="8"/>
      <c r="G20" s="85"/>
      <c r="H20" s="30"/>
      <c r="I20" s="36"/>
      <c r="J20" s="13"/>
    </row>
    <row r="21" spans="1:10" s="10" customFormat="1" ht="15">
      <c r="A21" s="45" t="s">
        <v>40</v>
      </c>
      <c r="B21" s="30"/>
      <c r="C21" s="30"/>
      <c r="D21" s="30"/>
      <c r="E21" s="32"/>
      <c r="F21" s="8"/>
      <c r="G21" s="85"/>
      <c r="H21" s="30"/>
      <c r="I21" s="36"/>
      <c r="J21" s="13"/>
    </row>
    <row r="22" spans="1:10" s="10" customFormat="1" ht="6" customHeight="1">
      <c r="A22" s="30"/>
      <c r="B22" s="30"/>
      <c r="C22" s="30"/>
      <c r="D22" s="30"/>
      <c r="E22" s="13"/>
      <c r="F22" s="13"/>
      <c r="G22" s="119"/>
      <c r="H22" s="30"/>
      <c r="J22" s="13"/>
    </row>
    <row r="23" spans="1:10" s="10" customFormat="1" ht="15">
      <c r="A23" s="10" t="s">
        <v>20</v>
      </c>
      <c r="E23" s="134">
        <v>28153</v>
      </c>
      <c r="F23" s="134"/>
      <c r="G23" s="152">
        <v>34287</v>
      </c>
      <c r="H23" s="24"/>
      <c r="I23" s="28"/>
      <c r="J23" s="24"/>
    </row>
    <row r="24" spans="1:10" s="10" customFormat="1" ht="15">
      <c r="A24" s="10" t="s">
        <v>134</v>
      </c>
      <c r="E24" s="134"/>
      <c r="F24" s="134"/>
      <c r="G24" s="152"/>
      <c r="H24" s="24"/>
      <c r="I24" s="28"/>
      <c r="J24" s="24"/>
    </row>
    <row r="25" spans="2:11" s="10" customFormat="1" ht="15">
      <c r="B25" s="46" t="s">
        <v>35</v>
      </c>
      <c r="E25" s="134">
        <v>567</v>
      </c>
      <c r="F25" s="134"/>
      <c r="G25" s="152">
        <v>759</v>
      </c>
      <c r="H25" s="24"/>
      <c r="I25" s="28"/>
      <c r="J25" s="24"/>
      <c r="K25" s="10" t="s">
        <v>54</v>
      </c>
    </row>
    <row r="26" spans="2:10" s="10" customFormat="1" ht="15">
      <c r="B26" s="46" t="s">
        <v>36</v>
      </c>
      <c r="E26" s="134">
        <v>2000</v>
      </c>
      <c r="F26" s="134"/>
      <c r="G26" s="152">
        <v>2564</v>
      </c>
      <c r="H26" s="24"/>
      <c r="I26" s="28"/>
      <c r="J26" s="24"/>
    </row>
    <row r="27" spans="2:10" s="10" customFormat="1" ht="6" customHeight="1">
      <c r="B27" s="46"/>
      <c r="E27" s="136"/>
      <c r="F27" s="134"/>
      <c r="G27" s="153"/>
      <c r="H27" s="24"/>
      <c r="I27" s="28"/>
      <c r="J27" s="24"/>
    </row>
    <row r="28" spans="2:10" s="10" customFormat="1" ht="6" customHeight="1">
      <c r="B28" s="46"/>
      <c r="E28" s="134"/>
      <c r="F28" s="134"/>
      <c r="G28" s="152"/>
      <c r="H28" s="24"/>
      <c r="I28" s="28"/>
      <c r="J28" s="24"/>
    </row>
    <row r="29" spans="1:10" s="10" customFormat="1" ht="15">
      <c r="A29" s="46" t="s">
        <v>37</v>
      </c>
      <c r="E29" s="134">
        <f>SUM(E23:E26)</f>
        <v>30720</v>
      </c>
      <c r="F29" s="134"/>
      <c r="G29" s="152">
        <f>+G23+G25+G26</f>
        <v>37610</v>
      </c>
      <c r="H29" s="24"/>
      <c r="I29" s="28"/>
      <c r="J29" s="24"/>
    </row>
    <row r="30" spans="2:10" s="10" customFormat="1" ht="15">
      <c r="B30" s="42" t="s">
        <v>38</v>
      </c>
      <c r="E30" s="134">
        <v>-76721</v>
      </c>
      <c r="F30" s="134"/>
      <c r="G30" s="152">
        <v>-94749</v>
      </c>
      <c r="H30" s="24"/>
      <c r="I30" s="24"/>
      <c r="J30" s="24"/>
    </row>
    <row r="31" spans="2:10" s="10" customFormat="1" ht="15">
      <c r="B31" s="42" t="s">
        <v>39</v>
      </c>
      <c r="E31" s="134">
        <v>40127</v>
      </c>
      <c r="F31" s="134"/>
      <c r="G31" s="152">
        <v>23549</v>
      </c>
      <c r="H31" s="24"/>
      <c r="I31" s="28"/>
      <c r="J31" s="24"/>
    </row>
    <row r="32" spans="2:10" s="10" customFormat="1" ht="6" customHeight="1">
      <c r="B32" s="42"/>
      <c r="E32" s="136"/>
      <c r="F32" s="134"/>
      <c r="G32" s="153"/>
      <c r="H32" s="24"/>
      <c r="I32" s="28"/>
      <c r="J32" s="24"/>
    </row>
    <row r="33" spans="2:10" s="10" customFormat="1" ht="6" customHeight="1">
      <c r="B33" s="42"/>
      <c r="E33" s="134"/>
      <c r="F33" s="134"/>
      <c r="G33" s="152"/>
      <c r="H33" s="24"/>
      <c r="I33" s="28"/>
      <c r="J33" s="24"/>
    </row>
    <row r="34" spans="1:10" s="10" customFormat="1" ht="15">
      <c r="A34" s="10" t="s">
        <v>119</v>
      </c>
      <c r="B34" s="42"/>
      <c r="E34" s="134">
        <f>SUM(E29:E31)</f>
        <v>-5874</v>
      </c>
      <c r="F34" s="134"/>
      <c r="G34" s="152">
        <f>+G29+G30+G31</f>
        <v>-33590</v>
      </c>
      <c r="H34" s="24"/>
      <c r="I34" s="28"/>
      <c r="J34" s="24"/>
    </row>
    <row r="35" spans="2:10" s="10" customFormat="1" ht="15">
      <c r="B35" s="42" t="s">
        <v>42</v>
      </c>
      <c r="E35" s="134">
        <v>-10685</v>
      </c>
      <c r="F35" s="134"/>
      <c r="G35" s="152">
        <v>-6888</v>
      </c>
      <c r="H35" s="24"/>
      <c r="I35" s="28"/>
      <c r="J35" s="24"/>
    </row>
    <row r="36" spans="2:10" s="10" customFormat="1" ht="15">
      <c r="B36" s="42" t="s">
        <v>142</v>
      </c>
      <c r="E36" s="134">
        <v>-2282</v>
      </c>
      <c r="F36" s="134"/>
      <c r="G36" s="152">
        <v>0</v>
      </c>
      <c r="H36" s="24"/>
      <c r="I36" s="28"/>
      <c r="J36" s="24"/>
    </row>
    <row r="37" spans="2:10" s="10" customFormat="1" ht="15">
      <c r="B37" s="42" t="s">
        <v>43</v>
      </c>
      <c r="E37" s="134">
        <v>-8998</v>
      </c>
      <c r="F37" s="134"/>
      <c r="G37" s="152">
        <v>-8846</v>
      </c>
      <c r="H37" s="24"/>
      <c r="I37" s="28"/>
      <c r="J37" s="24"/>
    </row>
    <row r="38" spans="2:10" s="10" customFormat="1" ht="6" customHeight="1">
      <c r="B38" s="42"/>
      <c r="E38" s="136"/>
      <c r="F38" s="134"/>
      <c r="G38" s="153"/>
      <c r="H38" s="24"/>
      <c r="I38" s="28"/>
      <c r="J38" s="24"/>
    </row>
    <row r="39" spans="2:10" s="10" customFormat="1" ht="6" customHeight="1">
      <c r="B39" s="42"/>
      <c r="E39" s="134"/>
      <c r="F39" s="134"/>
      <c r="G39" s="152"/>
      <c r="H39" s="24"/>
      <c r="I39" s="28"/>
      <c r="J39" s="24"/>
    </row>
    <row r="40" spans="1:10" s="10" customFormat="1" ht="15">
      <c r="A40" s="42" t="s">
        <v>120</v>
      </c>
      <c r="B40" s="42"/>
      <c r="E40" s="134">
        <f>SUM(E34:E37)</f>
        <v>-27839</v>
      </c>
      <c r="F40" s="134"/>
      <c r="G40" s="152">
        <f>+G34+G35+G36+G37</f>
        <v>-49324</v>
      </c>
      <c r="H40" s="24"/>
      <c r="I40" s="28"/>
      <c r="J40" s="24"/>
    </row>
    <row r="41" spans="5:10" s="10" customFormat="1" ht="6" customHeight="1">
      <c r="E41" s="136"/>
      <c r="F41" s="134"/>
      <c r="G41" s="153"/>
      <c r="H41" s="24"/>
      <c r="I41" s="24"/>
      <c r="J41" s="24"/>
    </row>
    <row r="42" spans="5:10" s="10" customFormat="1" ht="6" customHeight="1">
      <c r="E42" s="134"/>
      <c r="F42" s="134"/>
      <c r="G42" s="152"/>
      <c r="H42" s="24"/>
      <c r="I42" s="24"/>
      <c r="J42" s="24"/>
    </row>
    <row r="43" spans="1:10" s="10" customFormat="1" ht="15">
      <c r="A43" s="45" t="s">
        <v>41</v>
      </c>
      <c r="B43" s="47"/>
      <c r="E43" s="134"/>
      <c r="F43" s="134"/>
      <c r="G43" s="152"/>
      <c r="H43" s="24"/>
      <c r="I43" s="24"/>
      <c r="J43" s="24"/>
    </row>
    <row r="44" spans="1:10" s="10" customFormat="1" ht="6" customHeight="1">
      <c r="A44" s="45"/>
      <c r="B44" s="47"/>
      <c r="E44" s="134"/>
      <c r="F44" s="134"/>
      <c r="G44" s="152"/>
      <c r="H44" s="24"/>
      <c r="I44" s="24"/>
      <c r="J44" s="24"/>
    </row>
    <row r="45" spans="1:10" s="10" customFormat="1" ht="15">
      <c r="A45" s="47" t="s">
        <v>47</v>
      </c>
      <c r="E45" s="134">
        <v>1214</v>
      </c>
      <c r="F45" s="134"/>
      <c r="G45" s="152">
        <v>741</v>
      </c>
      <c r="H45" s="24"/>
      <c r="I45" s="28"/>
      <c r="J45" s="24"/>
    </row>
    <row r="46" spans="1:10" s="10" customFormat="1" ht="15">
      <c r="A46" s="47" t="s">
        <v>62</v>
      </c>
      <c r="E46" s="134">
        <v>1704</v>
      </c>
      <c r="F46" s="134"/>
      <c r="G46" s="152">
        <v>233</v>
      </c>
      <c r="H46" s="24"/>
      <c r="I46" s="28"/>
      <c r="J46" s="24"/>
    </row>
    <row r="47" spans="1:10" s="10" customFormat="1" ht="15">
      <c r="A47" s="47" t="s">
        <v>44</v>
      </c>
      <c r="E47" s="134">
        <v>-451</v>
      </c>
      <c r="F47" s="134"/>
      <c r="G47" s="152">
        <v>-929</v>
      </c>
      <c r="H47" s="24"/>
      <c r="I47" s="28"/>
      <c r="J47" s="24"/>
    </row>
    <row r="48" spans="1:10" s="10" customFormat="1" ht="15">
      <c r="A48" s="47" t="s">
        <v>147</v>
      </c>
      <c r="E48" s="134">
        <v>0</v>
      </c>
      <c r="F48" s="134"/>
      <c r="G48" s="152">
        <v>-2651</v>
      </c>
      <c r="H48" s="24"/>
      <c r="I48" s="28"/>
      <c r="J48" s="24"/>
    </row>
    <row r="49" spans="1:10" s="10" customFormat="1" ht="15">
      <c r="A49" s="47" t="s">
        <v>152</v>
      </c>
      <c r="E49" s="134">
        <v>290</v>
      </c>
      <c r="F49" s="134"/>
      <c r="G49" s="152">
        <v>0</v>
      </c>
      <c r="H49" s="24"/>
      <c r="I49" s="28"/>
      <c r="J49" s="24"/>
    </row>
    <row r="50" spans="1:10" s="10" customFormat="1" ht="15">
      <c r="A50" s="47" t="s">
        <v>138</v>
      </c>
      <c r="E50" s="134">
        <v>0</v>
      </c>
      <c r="F50" s="134"/>
      <c r="G50" s="152">
        <v>-5000</v>
      </c>
      <c r="H50" s="24"/>
      <c r="I50" s="28"/>
      <c r="J50" s="24"/>
    </row>
    <row r="51" spans="5:10" s="10" customFormat="1" ht="5.25" customHeight="1">
      <c r="E51" s="134"/>
      <c r="F51" s="134"/>
      <c r="G51" s="152"/>
      <c r="H51" s="24"/>
      <c r="I51" s="28"/>
      <c r="J51" s="24"/>
    </row>
    <row r="52" spans="1:10" s="10" customFormat="1" ht="5.25" customHeight="1">
      <c r="A52" s="47"/>
      <c r="B52" s="47"/>
      <c r="E52" s="138"/>
      <c r="F52" s="134"/>
      <c r="G52" s="154"/>
      <c r="H52" s="24"/>
      <c r="I52" s="28"/>
      <c r="J52" s="24"/>
    </row>
    <row r="53" spans="1:10" s="10" customFormat="1" ht="15">
      <c r="A53" s="47" t="s">
        <v>143</v>
      </c>
      <c r="E53" s="134">
        <f>SUM(E45:E50)</f>
        <v>2757</v>
      </c>
      <c r="F53" s="134"/>
      <c r="G53" s="152">
        <f>SUM(G45:G52)</f>
        <v>-7606</v>
      </c>
      <c r="H53" s="24"/>
      <c r="I53" s="28"/>
      <c r="J53" s="24"/>
    </row>
    <row r="54" spans="1:10" s="10" customFormat="1" ht="5.25" customHeight="1">
      <c r="A54" s="47"/>
      <c r="B54" s="47"/>
      <c r="E54" s="136"/>
      <c r="F54" s="134"/>
      <c r="G54" s="153"/>
      <c r="H54" s="24"/>
      <c r="I54" s="28"/>
      <c r="J54" s="24"/>
    </row>
    <row r="55" spans="1:10" s="10" customFormat="1" ht="5.25" customHeight="1">
      <c r="A55" s="47"/>
      <c r="B55" s="47"/>
      <c r="E55" s="134"/>
      <c r="F55" s="134"/>
      <c r="G55" s="152"/>
      <c r="H55" s="24"/>
      <c r="I55" s="28"/>
      <c r="J55" s="24"/>
    </row>
    <row r="56" spans="1:10" s="10" customFormat="1" ht="15">
      <c r="A56" s="45" t="s">
        <v>45</v>
      </c>
      <c r="B56" s="47"/>
      <c r="E56" s="134"/>
      <c r="F56" s="134"/>
      <c r="G56" s="152"/>
      <c r="H56" s="24"/>
      <c r="I56" s="28"/>
      <c r="J56" s="24"/>
    </row>
    <row r="57" spans="1:10" s="10" customFormat="1" ht="4.5" customHeight="1">
      <c r="A57" s="45"/>
      <c r="B57" s="47"/>
      <c r="E57" s="134"/>
      <c r="F57" s="134"/>
      <c r="G57" s="152"/>
      <c r="H57" s="24"/>
      <c r="I57" s="28"/>
      <c r="J57" s="24"/>
    </row>
    <row r="58" spans="1:10" s="10" customFormat="1" ht="15">
      <c r="A58" s="47" t="s">
        <v>108</v>
      </c>
      <c r="E58" s="134">
        <v>-3617</v>
      </c>
      <c r="F58" s="134"/>
      <c r="G58" s="152">
        <v>78</v>
      </c>
      <c r="H58" s="24"/>
      <c r="I58" s="28"/>
      <c r="J58" s="24"/>
    </row>
    <row r="59" spans="1:10" s="10" customFormat="1" ht="18" customHeight="1">
      <c r="A59" s="47" t="s">
        <v>132</v>
      </c>
      <c r="C59" s="30">
        <v>21</v>
      </c>
      <c r="E59" s="134">
        <f>948-E60</f>
        <v>-52</v>
      </c>
      <c r="F59" s="134"/>
      <c r="G59" s="152">
        <v>-2032</v>
      </c>
      <c r="H59" s="24"/>
      <c r="I59" s="28"/>
      <c r="J59" s="24"/>
    </row>
    <row r="60" spans="1:10" s="10" customFormat="1" ht="16.5" customHeight="1">
      <c r="A60" s="47" t="s">
        <v>141</v>
      </c>
      <c r="E60" s="136">
        <v>1000</v>
      </c>
      <c r="F60" s="134"/>
      <c r="G60" s="153">
        <v>49950</v>
      </c>
      <c r="H60" s="24"/>
      <c r="I60" s="28"/>
      <c r="J60" s="24"/>
    </row>
    <row r="61" spans="1:10" s="10" customFormat="1" ht="5.25" customHeight="1">
      <c r="A61" s="47"/>
      <c r="E61" s="134"/>
      <c r="F61" s="134"/>
      <c r="G61" s="152"/>
      <c r="H61" s="24"/>
      <c r="I61" s="28"/>
      <c r="J61" s="24"/>
    </row>
    <row r="62" spans="1:10" s="10" customFormat="1" ht="15">
      <c r="A62" s="47" t="s">
        <v>144</v>
      </c>
      <c r="E62" s="134">
        <f>SUM(E58:E60)</f>
        <v>-2669</v>
      </c>
      <c r="F62" s="134"/>
      <c r="G62" s="152">
        <v>47996</v>
      </c>
      <c r="H62" s="24"/>
      <c r="I62" s="24"/>
      <c r="J62" s="24"/>
    </row>
    <row r="63" spans="1:10" s="10" customFormat="1" ht="7.5" customHeight="1">
      <c r="A63" s="47"/>
      <c r="B63" s="47"/>
      <c r="E63" s="136"/>
      <c r="F63" s="134"/>
      <c r="G63" s="153"/>
      <c r="H63" s="24"/>
      <c r="I63" s="24"/>
      <c r="J63" s="24"/>
    </row>
    <row r="64" spans="1:10" s="10" customFormat="1" ht="4.5" customHeight="1">
      <c r="A64" s="47"/>
      <c r="B64" s="47"/>
      <c r="E64" s="134"/>
      <c r="F64" s="134"/>
      <c r="G64" s="152"/>
      <c r="H64" s="24"/>
      <c r="I64" s="24"/>
      <c r="J64" s="24"/>
    </row>
    <row r="65" spans="1:10" s="10" customFormat="1" ht="15">
      <c r="A65" s="43" t="s">
        <v>153</v>
      </c>
      <c r="B65" s="47"/>
      <c r="E65" s="134">
        <f>E40+E53+E62</f>
        <v>-27751</v>
      </c>
      <c r="F65" s="134"/>
      <c r="G65" s="152">
        <f>+G40+G53+G62</f>
        <v>-8934</v>
      </c>
      <c r="H65" s="24"/>
      <c r="I65" s="24"/>
      <c r="J65" s="24"/>
    </row>
    <row r="66" spans="1:10" s="10" customFormat="1" ht="15">
      <c r="A66" s="45" t="s">
        <v>78</v>
      </c>
      <c r="B66" s="47"/>
      <c r="E66" s="134">
        <v>-29045</v>
      </c>
      <c r="F66" s="134"/>
      <c r="G66" s="152">
        <v>-20111</v>
      </c>
      <c r="H66" s="24"/>
      <c r="I66" s="24"/>
      <c r="J66" s="24"/>
    </row>
    <row r="67" spans="1:10" s="10" customFormat="1" ht="6.75" customHeight="1">
      <c r="A67" s="45"/>
      <c r="B67" s="43"/>
      <c r="E67" s="136"/>
      <c r="F67" s="134"/>
      <c r="G67" s="153"/>
      <c r="H67" s="24"/>
      <c r="I67" s="28"/>
      <c r="J67" s="24"/>
    </row>
    <row r="68" spans="1:10" s="10" customFormat="1" ht="6" customHeight="1">
      <c r="A68" s="45" t="s">
        <v>54</v>
      </c>
      <c r="B68" s="47" t="s">
        <v>54</v>
      </c>
      <c r="E68" s="134"/>
      <c r="F68" s="134"/>
      <c r="G68" s="152"/>
      <c r="H68" s="24"/>
      <c r="I68" s="28"/>
      <c r="J68" s="24"/>
    </row>
    <row r="69" spans="1:10" s="10" customFormat="1" ht="15">
      <c r="A69" s="45" t="s">
        <v>79</v>
      </c>
      <c r="B69" s="43"/>
      <c r="E69" s="134">
        <f>SUM(E65:E66)</f>
        <v>-56796</v>
      </c>
      <c r="F69" s="134"/>
      <c r="G69" s="152">
        <f>SUM(G65:G66)</f>
        <v>-29045</v>
      </c>
      <c r="H69" s="24"/>
      <c r="I69" s="28"/>
      <c r="J69" s="24"/>
    </row>
    <row r="70" spans="1:10" s="10" customFormat="1" ht="6.75" customHeight="1" thickBot="1">
      <c r="A70" s="47"/>
      <c r="E70" s="141"/>
      <c r="F70" s="134"/>
      <c r="G70" s="155"/>
      <c r="H70" s="24"/>
      <c r="I70" s="28"/>
      <c r="J70" s="24"/>
    </row>
    <row r="71" spans="1:10" s="10" customFormat="1" ht="6" customHeight="1">
      <c r="A71" s="47"/>
      <c r="E71" s="134"/>
      <c r="F71" s="134"/>
      <c r="G71" s="152"/>
      <c r="H71" s="24"/>
      <c r="I71" s="28"/>
      <c r="J71" s="24"/>
    </row>
    <row r="72" spans="1:10" s="10" customFormat="1" ht="15">
      <c r="A72" s="47" t="s">
        <v>46</v>
      </c>
      <c r="E72" s="134"/>
      <c r="F72" s="134"/>
      <c r="G72" s="152"/>
      <c r="H72" s="24"/>
      <c r="I72" s="28"/>
      <c r="J72" s="24"/>
    </row>
    <row r="73" spans="1:7" s="10" customFormat="1" ht="7.5" customHeight="1">
      <c r="A73" s="47"/>
      <c r="E73" s="125"/>
      <c r="F73" s="125"/>
      <c r="G73" s="152"/>
    </row>
    <row r="74" spans="1:10" s="10" customFormat="1" ht="15">
      <c r="A74" s="47"/>
      <c r="B74" s="10" t="s">
        <v>8</v>
      </c>
      <c r="E74" s="56">
        <v>1806</v>
      </c>
      <c r="F74" s="127"/>
      <c r="G74" s="120">
        <v>610</v>
      </c>
      <c r="I74" s="11"/>
      <c r="J74" s="11"/>
    </row>
    <row r="75" spans="2:10" s="10" customFormat="1" ht="15">
      <c r="B75" s="31" t="s">
        <v>121</v>
      </c>
      <c r="C75" s="31"/>
      <c r="D75" s="31"/>
      <c r="E75" s="56">
        <v>37585</v>
      </c>
      <c r="F75" s="56"/>
      <c r="G75" s="120">
        <v>24176</v>
      </c>
      <c r="H75" s="49"/>
      <c r="I75" s="49"/>
      <c r="J75" s="49"/>
    </row>
    <row r="76" spans="2:10" s="10" customFormat="1" ht="4.5" customHeight="1">
      <c r="B76" s="31"/>
      <c r="C76" s="31"/>
      <c r="D76" s="31"/>
      <c r="E76" s="48"/>
      <c r="F76" s="56"/>
      <c r="G76" s="153"/>
      <c r="H76" s="49"/>
      <c r="I76" s="49"/>
      <c r="J76" s="49"/>
    </row>
    <row r="77" spans="2:10" s="10" customFormat="1" ht="4.5" customHeight="1">
      <c r="B77" s="31"/>
      <c r="C77" s="31"/>
      <c r="D77" s="31"/>
      <c r="E77" s="56"/>
      <c r="F77" s="56"/>
      <c r="G77" s="156"/>
      <c r="H77" s="49"/>
      <c r="I77" s="49"/>
      <c r="J77" s="49"/>
    </row>
    <row r="78" spans="3:10" s="10" customFormat="1" ht="15">
      <c r="C78" s="50"/>
      <c r="D78" s="50"/>
      <c r="E78" s="51">
        <f>SUM(E74:E75)</f>
        <v>39391</v>
      </c>
      <c r="F78" s="54"/>
      <c r="G78" s="157">
        <v>24786</v>
      </c>
      <c r="H78" s="50"/>
      <c r="I78" s="52"/>
      <c r="J78" s="50"/>
    </row>
    <row r="79" spans="2:10" s="10" customFormat="1" ht="15">
      <c r="B79" s="50" t="s">
        <v>90</v>
      </c>
      <c r="C79" s="50"/>
      <c r="D79" s="50"/>
      <c r="E79" s="54">
        <v>-96187</v>
      </c>
      <c r="F79" s="54"/>
      <c r="G79" s="152">
        <v>-53831</v>
      </c>
      <c r="H79" s="50"/>
      <c r="I79" s="52"/>
      <c r="J79" s="50"/>
    </row>
    <row r="80" spans="2:10" s="10" customFormat="1" ht="16.5" customHeight="1">
      <c r="B80" s="50"/>
      <c r="C80" s="50"/>
      <c r="D80" s="50"/>
      <c r="E80" s="53"/>
      <c r="F80" s="54"/>
      <c r="G80" s="153"/>
      <c r="H80" s="50"/>
      <c r="I80" s="52"/>
      <c r="J80" s="50"/>
    </row>
    <row r="81" spans="2:10" s="10" customFormat="1" ht="6" customHeight="1">
      <c r="B81" s="50"/>
      <c r="C81" s="50"/>
      <c r="D81" s="50"/>
      <c r="E81" s="54"/>
      <c r="F81" s="54"/>
      <c r="G81" s="157"/>
      <c r="H81" s="50"/>
      <c r="I81" s="52"/>
      <c r="J81" s="50"/>
    </row>
    <row r="82" spans="2:12" s="10" customFormat="1" ht="15">
      <c r="B82" s="50"/>
      <c r="C82" s="50"/>
      <c r="D82" s="50"/>
      <c r="E82" s="54">
        <f>SUM(E78:E79)</f>
        <v>-56796</v>
      </c>
      <c r="F82" s="54"/>
      <c r="G82" s="157">
        <f>SUM(G78:G80)</f>
        <v>-29045</v>
      </c>
      <c r="H82" s="50"/>
      <c r="I82" s="52"/>
      <c r="J82" s="50"/>
      <c r="L82" s="76" t="e">
        <f>#REF!-#REF!</f>
        <v>#REF!</v>
      </c>
    </row>
    <row r="83" spans="2:10" s="10" customFormat="1" ht="6" customHeight="1" thickBot="1">
      <c r="B83" s="50"/>
      <c r="C83" s="50"/>
      <c r="D83" s="50"/>
      <c r="E83" s="55"/>
      <c r="F83" s="54"/>
      <c r="G83" s="118"/>
      <c r="H83" s="50"/>
      <c r="I83" s="52"/>
      <c r="J83" s="50"/>
    </row>
    <row r="84" spans="1:10" s="10" customFormat="1" ht="6.75" customHeight="1">
      <c r="A84" s="1"/>
      <c r="B84" s="1"/>
      <c r="C84" s="2"/>
      <c r="D84" s="2"/>
      <c r="E84" s="124"/>
      <c r="F84" s="127"/>
      <c r="G84" s="128"/>
      <c r="H84" s="3"/>
      <c r="I84" s="3"/>
      <c r="J84" s="3"/>
    </row>
    <row r="85" spans="1:14" s="10" customFormat="1" ht="33.75" customHeight="1">
      <c r="A85" s="174" t="s">
        <v>133</v>
      </c>
      <c r="B85" s="174"/>
      <c r="C85" s="174"/>
      <c r="D85" s="174"/>
      <c r="E85" s="174"/>
      <c r="F85" s="174"/>
      <c r="G85" s="174"/>
      <c r="H85" s="78"/>
      <c r="I85" s="78"/>
      <c r="J85" s="78"/>
      <c r="K85" s="78"/>
      <c r="L85" s="78"/>
      <c r="M85" s="78"/>
      <c r="N85" s="78"/>
    </row>
    <row r="86" spans="1:14" s="10" customFormat="1" ht="7.5" customHeight="1">
      <c r="A86" s="31"/>
      <c r="B86" s="31"/>
      <c r="C86" s="31"/>
      <c r="D86" s="31"/>
      <c r="E86" s="31"/>
      <c r="F86" s="31"/>
      <c r="G86" s="31"/>
      <c r="H86" s="78"/>
      <c r="I86" s="78"/>
      <c r="J86" s="78"/>
      <c r="K86" s="78"/>
      <c r="L86" s="78"/>
      <c r="M86" s="78"/>
      <c r="N86" s="78"/>
    </row>
    <row r="87" spans="1:14" s="10" customFormat="1" ht="7.5" customHeight="1">
      <c r="A87" s="31"/>
      <c r="B87" s="31"/>
      <c r="C87" s="31"/>
      <c r="D87" s="31"/>
      <c r="E87" s="31"/>
      <c r="F87" s="49"/>
      <c r="G87" s="31"/>
      <c r="H87" s="78"/>
      <c r="I87" s="78"/>
      <c r="J87" s="78"/>
      <c r="K87" s="78"/>
      <c r="L87" s="78"/>
      <c r="M87" s="78"/>
      <c r="N87" s="78"/>
    </row>
    <row r="88" spans="1:7" s="10" customFormat="1" ht="15">
      <c r="A88" s="10" t="str">
        <f>'IS'!A68</f>
        <v>The notes set out on pages 5 to 12 form an integral part of the interim financial report.</v>
      </c>
      <c r="E88" s="125"/>
      <c r="F88" s="125"/>
      <c r="G88" s="125"/>
    </row>
    <row r="89" spans="1:11" s="10" customFormat="1" ht="9" customHeight="1">
      <c r="A89" s="59"/>
      <c r="B89" s="59"/>
      <c r="C89" s="59"/>
      <c r="D89" s="59"/>
      <c r="E89" s="126"/>
      <c r="F89" s="126"/>
      <c r="G89" s="126"/>
      <c r="K89" s="59"/>
    </row>
    <row r="90" spans="1:10" s="10" customFormat="1" ht="15">
      <c r="A90" s="58" t="str">
        <f>'IS'!A70</f>
        <v>PCB Interim Financial Report For Fourth Quarter Ended 31.12.2005</v>
      </c>
      <c r="B90" s="22"/>
      <c r="C90" s="22"/>
      <c r="D90" s="22"/>
      <c r="E90" s="83" t="s">
        <v>54</v>
      </c>
      <c r="F90" s="84"/>
      <c r="G90" s="57" t="s">
        <v>112</v>
      </c>
      <c r="H90" s="22"/>
      <c r="I90" s="22"/>
      <c r="J90" s="22"/>
    </row>
    <row r="91" spans="5:7" s="10" customFormat="1" ht="15">
      <c r="E91" s="125"/>
      <c r="F91" s="125"/>
      <c r="G91" s="125"/>
    </row>
    <row r="92" spans="5:10" s="10" customFormat="1" ht="15">
      <c r="E92" s="8"/>
      <c r="F92" s="8"/>
      <c r="G92" s="8"/>
      <c r="H92" s="9"/>
      <c r="I92" s="11"/>
      <c r="J92" s="8"/>
    </row>
    <row r="93" spans="5:10" s="10" customFormat="1" ht="15">
      <c r="E93" s="127"/>
      <c r="F93" s="127"/>
      <c r="G93" s="127"/>
      <c r="I93" s="13"/>
      <c r="J93" s="11"/>
    </row>
    <row r="94" spans="5:10" s="10" customFormat="1" ht="15">
      <c r="E94" s="127"/>
      <c r="F94" s="127"/>
      <c r="G94" s="127"/>
      <c r="I94" s="14"/>
      <c r="J94" s="11"/>
    </row>
    <row r="95" spans="5:10" s="10" customFormat="1" ht="15">
      <c r="E95" s="127"/>
      <c r="F95" s="127"/>
      <c r="G95" s="127"/>
      <c r="I95" s="11"/>
      <c r="J95" s="11"/>
    </row>
    <row r="96" spans="1:10" s="10" customFormat="1" ht="15">
      <c r="A96" s="12"/>
      <c r="B96" s="12"/>
      <c r="E96" s="127"/>
      <c r="F96" s="127"/>
      <c r="G96" s="127"/>
      <c r="I96" s="13"/>
      <c r="J96" s="11"/>
    </row>
    <row r="97" spans="1:10" s="10" customFormat="1" ht="15">
      <c r="A97" s="12"/>
      <c r="B97" s="12"/>
      <c r="E97" s="127"/>
      <c r="F97" s="127"/>
      <c r="G97" s="127"/>
      <c r="I97" s="11"/>
      <c r="J97" s="11"/>
    </row>
    <row r="98" spans="5:10" s="10" customFormat="1" ht="15">
      <c r="E98" s="127"/>
      <c r="F98" s="127"/>
      <c r="G98" s="127"/>
      <c r="I98" s="11"/>
      <c r="J98" s="11"/>
    </row>
    <row r="99" spans="5:10" s="10" customFormat="1" ht="15">
      <c r="E99" s="127"/>
      <c r="F99" s="127"/>
      <c r="G99" s="127"/>
      <c r="I99" s="11"/>
      <c r="J99" s="11"/>
    </row>
    <row r="100" spans="5:10" s="10" customFormat="1" ht="15">
      <c r="E100" s="127"/>
      <c r="F100" s="127"/>
      <c r="G100" s="127"/>
      <c r="I100" s="11"/>
      <c r="J100" s="11"/>
    </row>
    <row r="101" spans="5:10" s="10" customFormat="1" ht="15">
      <c r="E101" s="127"/>
      <c r="F101" s="127"/>
      <c r="G101" s="127"/>
      <c r="I101" s="3"/>
      <c r="J101" s="11"/>
    </row>
    <row r="102" spans="5:10" s="10" customFormat="1" ht="15">
      <c r="E102" s="127"/>
      <c r="F102" s="127"/>
      <c r="G102" s="127"/>
      <c r="I102" s="11"/>
      <c r="J102" s="11"/>
    </row>
    <row r="103" spans="5:10" s="10" customFormat="1" ht="15">
      <c r="E103" s="127"/>
      <c r="F103" s="127"/>
      <c r="G103" s="127"/>
      <c r="I103" s="5"/>
      <c r="J103" s="11"/>
    </row>
    <row r="104" spans="5:10" s="10" customFormat="1" ht="15">
      <c r="E104" s="127"/>
      <c r="F104" s="127"/>
      <c r="G104" s="127"/>
      <c r="I104" s="3"/>
      <c r="J104" s="11"/>
    </row>
    <row r="105" spans="1:10" s="10" customFormat="1" ht="15">
      <c r="A105" s="12"/>
      <c r="B105" s="12"/>
      <c r="E105" s="127"/>
      <c r="F105" s="127"/>
      <c r="G105" s="127"/>
      <c r="I105" s="3"/>
      <c r="J105" s="11"/>
    </row>
    <row r="106" spans="1:10" s="10" customFormat="1" ht="15">
      <c r="A106" s="12"/>
      <c r="B106" s="12"/>
      <c r="E106" s="127"/>
      <c r="F106" s="127"/>
      <c r="G106" s="127"/>
      <c r="I106" s="3"/>
      <c r="J106" s="11"/>
    </row>
    <row r="107" spans="5:10" s="10" customFormat="1" ht="15">
      <c r="E107" s="127"/>
      <c r="F107" s="127"/>
      <c r="G107" s="127"/>
      <c r="I107" s="3"/>
      <c r="J107" s="11"/>
    </row>
    <row r="108" spans="5:10" s="10" customFormat="1" ht="15">
      <c r="E108" s="127"/>
      <c r="F108" s="127"/>
      <c r="G108" s="127"/>
      <c r="I108" s="3"/>
      <c r="J108" s="11"/>
    </row>
    <row r="109" spans="5:10" s="10" customFormat="1" ht="15">
      <c r="E109" s="127"/>
      <c r="F109" s="127"/>
      <c r="G109" s="127"/>
      <c r="I109" s="3"/>
      <c r="J109" s="11"/>
    </row>
    <row r="110" spans="5:10" s="10" customFormat="1" ht="15">
      <c r="E110" s="127"/>
      <c r="F110" s="127"/>
      <c r="G110" s="127"/>
      <c r="I110" s="3"/>
      <c r="J110" s="11"/>
    </row>
    <row r="111" spans="5:10" s="10" customFormat="1" ht="15">
      <c r="E111" s="127"/>
      <c r="F111" s="127"/>
      <c r="G111" s="127"/>
      <c r="I111" s="3"/>
      <c r="J111" s="11"/>
    </row>
    <row r="112" spans="5:10" s="10" customFormat="1" ht="15">
      <c r="E112" s="127"/>
      <c r="F112" s="127"/>
      <c r="G112" s="127"/>
      <c r="I112" s="3"/>
      <c r="J112" s="11"/>
    </row>
    <row r="113" spans="5:10" s="10" customFormat="1" ht="15">
      <c r="E113" s="127"/>
      <c r="F113" s="127"/>
      <c r="G113" s="127"/>
      <c r="I113" s="3"/>
      <c r="J113" s="11"/>
    </row>
    <row r="114" spans="5:10" s="10" customFormat="1" ht="15">
      <c r="E114" s="127"/>
      <c r="F114" s="127"/>
      <c r="G114" s="127"/>
      <c r="I114" s="3"/>
      <c r="J114" s="11"/>
    </row>
    <row r="115" spans="5:10" s="10" customFormat="1" ht="15">
      <c r="E115" s="127"/>
      <c r="F115" s="127"/>
      <c r="G115" s="127"/>
      <c r="I115" s="3"/>
      <c r="J115" s="11"/>
    </row>
    <row r="116" spans="5:10" s="10" customFormat="1" ht="15">
      <c r="E116" s="127"/>
      <c r="F116" s="127"/>
      <c r="G116" s="127"/>
      <c r="I116" s="3"/>
      <c r="J116" s="11"/>
    </row>
    <row r="117" spans="5:10" s="10" customFormat="1" ht="15">
      <c r="E117" s="127"/>
      <c r="F117" s="127"/>
      <c r="G117" s="127"/>
      <c r="I117" s="3"/>
      <c r="J117" s="11"/>
    </row>
    <row r="118" spans="5:10" s="10" customFormat="1" ht="15">
      <c r="E118" s="127"/>
      <c r="F118" s="127"/>
      <c r="G118" s="127"/>
      <c r="I118" s="3"/>
      <c r="J118" s="11"/>
    </row>
    <row r="119" spans="5:10" s="10" customFormat="1" ht="15">
      <c r="E119" s="127"/>
      <c r="F119" s="127"/>
      <c r="G119" s="127"/>
      <c r="I119" s="3"/>
      <c r="J119" s="11"/>
    </row>
    <row r="120" spans="5:10" s="10" customFormat="1" ht="15">
      <c r="E120" s="127"/>
      <c r="F120" s="127"/>
      <c r="G120" s="127"/>
      <c r="I120" s="3"/>
      <c r="J120" s="11"/>
    </row>
    <row r="121" spans="5:10" s="10" customFormat="1" ht="15">
      <c r="E121" s="127"/>
      <c r="F121" s="127"/>
      <c r="G121" s="127"/>
      <c r="I121" s="3"/>
      <c r="J121" s="11"/>
    </row>
    <row r="122" spans="5:10" s="10" customFormat="1" ht="15">
      <c r="E122" s="127"/>
      <c r="F122" s="127"/>
      <c r="G122" s="127"/>
      <c r="I122" s="3"/>
      <c r="J122" s="11"/>
    </row>
    <row r="123" spans="5:10" s="10" customFormat="1" ht="15">
      <c r="E123" s="127"/>
      <c r="F123" s="127"/>
      <c r="G123" s="127"/>
      <c r="I123" s="6"/>
      <c r="J123" s="11"/>
    </row>
    <row r="124" spans="5:10" s="10" customFormat="1" ht="15">
      <c r="E124" s="127"/>
      <c r="F124" s="127"/>
      <c r="G124" s="127"/>
      <c r="I124" s="3"/>
      <c r="J124" s="11"/>
    </row>
    <row r="125" spans="5:10" s="10" customFormat="1" ht="15">
      <c r="E125" s="127"/>
      <c r="F125" s="127"/>
      <c r="G125" s="127"/>
      <c r="I125" s="3"/>
      <c r="J125" s="11"/>
    </row>
    <row r="126" spans="5:10" s="10" customFormat="1" ht="15">
      <c r="E126" s="127"/>
      <c r="F126" s="127"/>
      <c r="G126" s="127"/>
      <c r="I126" s="3"/>
      <c r="J126" s="11"/>
    </row>
    <row r="127" spans="5:10" s="10" customFormat="1" ht="15">
      <c r="E127" s="127"/>
      <c r="F127" s="127"/>
      <c r="G127" s="127"/>
      <c r="I127" s="3"/>
      <c r="J127" s="11"/>
    </row>
    <row r="128" spans="5:10" s="10" customFormat="1" ht="15">
      <c r="E128" s="127"/>
      <c r="F128" s="127"/>
      <c r="G128" s="127"/>
      <c r="I128" s="7"/>
      <c r="J128" s="11"/>
    </row>
    <row r="129" spans="5:10" s="10" customFormat="1" ht="15">
      <c r="E129" s="127"/>
      <c r="F129" s="127"/>
      <c r="G129" s="127"/>
      <c r="I129" s="3"/>
      <c r="J129" s="11"/>
    </row>
    <row r="130" spans="5:10" s="10" customFormat="1" ht="15">
      <c r="E130" s="127"/>
      <c r="F130" s="127"/>
      <c r="G130" s="127"/>
      <c r="I130" s="3"/>
      <c r="J130" s="11"/>
    </row>
    <row r="131" spans="5:10" s="10" customFormat="1" ht="15">
      <c r="E131" s="127"/>
      <c r="F131" s="127"/>
      <c r="G131" s="127"/>
      <c r="I131" s="7"/>
      <c r="J131" s="11"/>
    </row>
    <row r="132" spans="5:10" s="10" customFormat="1" ht="15">
      <c r="E132" s="127"/>
      <c r="F132" s="127"/>
      <c r="G132" s="127"/>
      <c r="I132" s="3"/>
      <c r="J132" s="11"/>
    </row>
    <row r="133" spans="5:10" s="10" customFormat="1" ht="15">
      <c r="E133" s="127"/>
      <c r="F133" s="127"/>
      <c r="G133" s="127"/>
      <c r="I133" s="3"/>
      <c r="J133" s="11"/>
    </row>
    <row r="134" spans="5:10" s="10" customFormat="1" ht="15">
      <c r="E134" s="127"/>
      <c r="F134" s="127"/>
      <c r="G134" s="127"/>
      <c r="I134" s="3"/>
      <c r="J134" s="11"/>
    </row>
    <row r="135" spans="5:10" s="10" customFormat="1" ht="15">
      <c r="E135" s="127"/>
      <c r="F135" s="127"/>
      <c r="G135" s="127"/>
      <c r="I135" s="3"/>
      <c r="J135" s="11"/>
    </row>
    <row r="136" spans="5:10" s="10" customFormat="1" ht="15">
      <c r="E136" s="127"/>
      <c r="F136" s="127"/>
      <c r="G136" s="127"/>
      <c r="I136" s="3"/>
      <c r="J136" s="11"/>
    </row>
    <row r="137" spans="5:10" s="10" customFormat="1" ht="15">
      <c r="E137" s="127"/>
      <c r="F137" s="127"/>
      <c r="G137" s="127"/>
      <c r="I137" s="3"/>
      <c r="J137" s="11"/>
    </row>
    <row r="138" spans="5:10" s="10" customFormat="1" ht="15">
      <c r="E138" s="127"/>
      <c r="F138" s="127"/>
      <c r="G138" s="127"/>
      <c r="I138" s="3"/>
      <c r="J138" s="11"/>
    </row>
    <row r="139" spans="5:10" s="10" customFormat="1" ht="15">
      <c r="E139" s="127"/>
      <c r="F139" s="127"/>
      <c r="G139" s="127"/>
      <c r="I139" s="3"/>
      <c r="J139" s="11"/>
    </row>
    <row r="140" spans="5:10" s="10" customFormat="1" ht="15">
      <c r="E140" s="127"/>
      <c r="F140" s="127"/>
      <c r="G140" s="127"/>
      <c r="I140" s="3"/>
      <c r="J140" s="11"/>
    </row>
    <row r="141" spans="5:10" s="10" customFormat="1" ht="15">
      <c r="E141" s="127"/>
      <c r="F141" s="127"/>
      <c r="G141" s="127"/>
      <c r="I141" s="3"/>
      <c r="J141" s="11"/>
    </row>
    <row r="142" spans="5:10" s="10" customFormat="1" ht="15">
      <c r="E142" s="127"/>
      <c r="F142" s="127"/>
      <c r="G142" s="127"/>
      <c r="I142" s="3"/>
      <c r="J142" s="11"/>
    </row>
    <row r="143" spans="5:10" s="10" customFormat="1" ht="15">
      <c r="E143" s="127"/>
      <c r="F143" s="127"/>
      <c r="G143" s="127"/>
      <c r="I143" s="3"/>
      <c r="J143" s="11"/>
    </row>
    <row r="144" spans="5:10" s="10" customFormat="1" ht="15">
      <c r="E144" s="127"/>
      <c r="F144" s="127"/>
      <c r="G144" s="127"/>
      <c r="I144" s="3"/>
      <c r="J144" s="11"/>
    </row>
    <row r="145" spans="5:10" s="10" customFormat="1" ht="15">
      <c r="E145" s="127"/>
      <c r="F145" s="127"/>
      <c r="G145" s="127"/>
      <c r="I145" s="3"/>
      <c r="J145" s="11"/>
    </row>
    <row r="146" spans="5:10" s="10" customFormat="1" ht="15">
      <c r="E146" s="127"/>
      <c r="F146" s="127"/>
      <c r="G146" s="127"/>
      <c r="I146" s="3"/>
      <c r="J146" s="11"/>
    </row>
    <row r="147" spans="5:10" s="10" customFormat="1" ht="15">
      <c r="E147" s="127"/>
      <c r="F147" s="127"/>
      <c r="G147" s="127"/>
      <c r="I147" s="3"/>
      <c r="J147" s="11"/>
    </row>
    <row r="148" spans="5:10" s="10" customFormat="1" ht="15">
      <c r="E148" s="127"/>
      <c r="F148" s="127"/>
      <c r="G148" s="127"/>
      <c r="I148" s="3"/>
      <c r="J148" s="11"/>
    </row>
    <row r="149" spans="5:10" s="10" customFormat="1" ht="15">
      <c r="E149" s="127"/>
      <c r="F149" s="127"/>
      <c r="G149" s="127"/>
      <c r="I149" s="3"/>
      <c r="J149" s="11"/>
    </row>
    <row r="150" spans="5:10" s="10" customFormat="1" ht="15">
      <c r="E150" s="127"/>
      <c r="F150" s="127"/>
      <c r="G150" s="127"/>
      <c r="I150" s="3"/>
      <c r="J150" s="11"/>
    </row>
    <row r="151" spans="5:10" s="10" customFormat="1" ht="15">
      <c r="E151" s="127"/>
      <c r="F151" s="127"/>
      <c r="G151" s="127"/>
      <c r="I151" s="3"/>
      <c r="J151" s="11"/>
    </row>
    <row r="152" spans="5:10" s="10" customFormat="1" ht="15">
      <c r="E152" s="127"/>
      <c r="F152" s="127"/>
      <c r="G152" s="127"/>
      <c r="I152" s="3"/>
      <c r="J152" s="11"/>
    </row>
    <row r="153" spans="5:10" s="10" customFormat="1" ht="15">
      <c r="E153" s="127"/>
      <c r="F153" s="127"/>
      <c r="G153" s="127"/>
      <c r="I153" s="3"/>
      <c r="J153" s="11"/>
    </row>
    <row r="154" spans="5:10" s="10" customFormat="1" ht="15">
      <c r="E154" s="127"/>
      <c r="F154" s="127"/>
      <c r="G154" s="127"/>
      <c r="I154" s="3"/>
      <c r="J154" s="11"/>
    </row>
    <row r="155" spans="5:10" s="10" customFormat="1" ht="15">
      <c r="E155" s="127"/>
      <c r="F155" s="127"/>
      <c r="G155" s="127"/>
      <c r="I155" s="3"/>
      <c r="J155" s="11"/>
    </row>
    <row r="156" spans="5:10" s="10" customFormat="1" ht="15">
      <c r="E156" s="127"/>
      <c r="F156" s="127"/>
      <c r="G156" s="127"/>
      <c r="I156" s="3"/>
      <c r="J156" s="11"/>
    </row>
    <row r="157" spans="5:10" s="10" customFormat="1" ht="15">
      <c r="E157" s="127"/>
      <c r="F157" s="127"/>
      <c r="G157" s="127"/>
      <c r="I157" s="3"/>
      <c r="J157" s="11"/>
    </row>
    <row r="158" spans="5:10" s="10" customFormat="1" ht="15">
      <c r="E158" s="127"/>
      <c r="F158" s="127"/>
      <c r="G158" s="127"/>
      <c r="I158" s="3"/>
      <c r="J158" s="11"/>
    </row>
    <row r="159" spans="5:10" s="10" customFormat="1" ht="15">
      <c r="E159" s="127"/>
      <c r="F159" s="127"/>
      <c r="G159" s="127"/>
      <c r="I159" s="3"/>
      <c r="J159" s="11"/>
    </row>
    <row r="160" spans="5:10" s="10" customFormat="1" ht="15">
      <c r="E160" s="127"/>
      <c r="F160" s="127"/>
      <c r="G160" s="127"/>
      <c r="I160" s="3"/>
      <c r="J160" s="11"/>
    </row>
    <row r="161" spans="5:10" s="10" customFormat="1" ht="15">
      <c r="E161" s="127"/>
      <c r="F161" s="127"/>
      <c r="G161" s="127"/>
      <c r="I161" s="3"/>
      <c r="J161" s="11"/>
    </row>
    <row r="162" spans="5:10" s="10" customFormat="1" ht="15">
      <c r="E162" s="127"/>
      <c r="F162" s="127"/>
      <c r="G162" s="127"/>
      <c r="I162" s="3"/>
      <c r="J162" s="11"/>
    </row>
    <row r="163" spans="5:10" s="10" customFormat="1" ht="15">
      <c r="E163" s="127"/>
      <c r="F163" s="127"/>
      <c r="G163" s="127"/>
      <c r="I163" s="3"/>
      <c r="J163" s="11"/>
    </row>
    <row r="164" spans="5:10" s="10" customFormat="1" ht="15">
      <c r="E164" s="127"/>
      <c r="F164" s="127"/>
      <c r="G164" s="127"/>
      <c r="I164" s="3"/>
      <c r="J164" s="11"/>
    </row>
    <row r="165" spans="5:10" s="10" customFormat="1" ht="15">
      <c r="E165" s="127"/>
      <c r="F165" s="127"/>
      <c r="G165" s="127"/>
      <c r="I165" s="3"/>
      <c r="J165" s="11"/>
    </row>
    <row r="166" spans="5:10" s="10" customFormat="1" ht="15">
      <c r="E166" s="127"/>
      <c r="F166" s="127"/>
      <c r="G166" s="127"/>
      <c r="I166" s="3"/>
      <c r="J166" s="11"/>
    </row>
    <row r="167" spans="5:10" s="10" customFormat="1" ht="15">
      <c r="E167" s="127"/>
      <c r="F167" s="127"/>
      <c r="G167" s="127"/>
      <c r="I167" s="3"/>
      <c r="J167" s="11"/>
    </row>
    <row r="168" spans="5:10" s="10" customFormat="1" ht="15">
      <c r="E168" s="127"/>
      <c r="F168" s="127"/>
      <c r="G168" s="127"/>
      <c r="I168" s="3"/>
      <c r="J168" s="11"/>
    </row>
    <row r="169" spans="5:10" s="10" customFormat="1" ht="15">
      <c r="E169" s="127"/>
      <c r="F169" s="127"/>
      <c r="G169" s="127"/>
      <c r="I169" s="3"/>
      <c r="J169" s="11"/>
    </row>
    <row r="170" spans="5:10" s="10" customFormat="1" ht="15">
      <c r="E170" s="127"/>
      <c r="F170" s="127"/>
      <c r="G170" s="127"/>
      <c r="I170" s="3"/>
      <c r="J170" s="11"/>
    </row>
    <row r="171" spans="5:10" s="10" customFormat="1" ht="15">
      <c r="E171" s="127"/>
      <c r="F171" s="127"/>
      <c r="G171" s="127"/>
      <c r="I171" s="3"/>
      <c r="J171" s="11"/>
    </row>
    <row r="172" spans="5:10" s="10" customFormat="1" ht="15">
      <c r="E172" s="127"/>
      <c r="F172" s="127"/>
      <c r="G172" s="127"/>
      <c r="I172" s="3"/>
      <c r="J172" s="11"/>
    </row>
    <row r="173" spans="5:10" s="10" customFormat="1" ht="15">
      <c r="E173" s="127"/>
      <c r="F173" s="127"/>
      <c r="G173" s="127"/>
      <c r="I173" s="3"/>
      <c r="J173" s="11"/>
    </row>
    <row r="174" spans="5:10" s="10" customFormat="1" ht="15">
      <c r="E174" s="127"/>
      <c r="F174" s="127"/>
      <c r="G174" s="127"/>
      <c r="I174" s="3"/>
      <c r="J174" s="11"/>
    </row>
    <row r="175" spans="5:10" s="10" customFormat="1" ht="15">
      <c r="E175" s="127"/>
      <c r="F175" s="127"/>
      <c r="G175" s="127"/>
      <c r="I175" s="3"/>
      <c r="J175" s="11"/>
    </row>
    <row r="176" spans="5:10" s="10" customFormat="1" ht="15">
      <c r="E176" s="127"/>
      <c r="F176" s="127"/>
      <c r="G176" s="127"/>
      <c r="I176" s="3"/>
      <c r="J176" s="11"/>
    </row>
    <row r="177" spans="5:10" s="10" customFormat="1" ht="15">
      <c r="E177" s="127"/>
      <c r="F177" s="127"/>
      <c r="G177" s="127"/>
      <c r="I177" s="3"/>
      <c r="J177" s="11"/>
    </row>
    <row r="178" spans="5:10" s="10" customFormat="1" ht="15">
      <c r="E178" s="127"/>
      <c r="F178" s="127"/>
      <c r="G178" s="127"/>
      <c r="I178" s="3"/>
      <c r="J178" s="11"/>
    </row>
    <row r="179" spans="5:10" s="10" customFormat="1" ht="15">
      <c r="E179" s="127"/>
      <c r="F179" s="127"/>
      <c r="G179" s="127"/>
      <c r="I179" s="3"/>
      <c r="J179" s="11"/>
    </row>
    <row r="180" spans="5:10" s="10" customFormat="1" ht="15">
      <c r="E180" s="127"/>
      <c r="F180" s="127"/>
      <c r="G180" s="127"/>
      <c r="I180" s="3"/>
      <c r="J180" s="11"/>
    </row>
    <row r="181" spans="5:10" s="10" customFormat="1" ht="15">
      <c r="E181" s="127"/>
      <c r="F181" s="127"/>
      <c r="G181" s="127"/>
      <c r="I181" s="3"/>
      <c r="J181" s="11"/>
    </row>
    <row r="182" spans="5:10" s="10" customFormat="1" ht="15">
      <c r="E182" s="127"/>
      <c r="F182" s="127"/>
      <c r="G182" s="127"/>
      <c r="I182" s="3"/>
      <c r="J182" s="11"/>
    </row>
    <row r="183" spans="5:10" s="10" customFormat="1" ht="15">
      <c r="E183" s="127"/>
      <c r="F183" s="127"/>
      <c r="G183" s="127"/>
      <c r="I183" s="3"/>
      <c r="J183" s="11"/>
    </row>
    <row r="184" spans="5:10" s="10" customFormat="1" ht="15">
      <c r="E184" s="127"/>
      <c r="F184" s="127"/>
      <c r="G184" s="127"/>
      <c r="I184" s="3"/>
      <c r="J184" s="11"/>
    </row>
    <row r="185" spans="5:10" s="10" customFormat="1" ht="15">
      <c r="E185" s="127"/>
      <c r="F185" s="127"/>
      <c r="G185" s="127"/>
      <c r="I185" s="3"/>
      <c r="J185" s="11"/>
    </row>
    <row r="186" spans="5:10" s="10" customFormat="1" ht="15">
      <c r="E186" s="127"/>
      <c r="F186" s="127"/>
      <c r="G186" s="127"/>
      <c r="I186" s="3"/>
      <c r="J186" s="11"/>
    </row>
    <row r="187" spans="5:10" s="10" customFormat="1" ht="15">
      <c r="E187" s="127"/>
      <c r="F187" s="127"/>
      <c r="G187" s="127"/>
      <c r="I187" s="3"/>
      <c r="J187" s="11"/>
    </row>
    <row r="188" spans="5:10" s="10" customFormat="1" ht="15">
      <c r="E188" s="127"/>
      <c r="F188" s="127"/>
      <c r="G188" s="127"/>
      <c r="I188" s="3"/>
      <c r="J188" s="11"/>
    </row>
    <row r="189" spans="5:10" s="10" customFormat="1" ht="15">
      <c r="E189" s="127"/>
      <c r="F189" s="127"/>
      <c r="G189" s="127"/>
      <c r="I189" s="3"/>
      <c r="J189" s="11"/>
    </row>
    <row r="190" spans="5:10" s="10" customFormat="1" ht="15">
      <c r="E190" s="127"/>
      <c r="F190" s="127"/>
      <c r="G190" s="127"/>
      <c r="I190" s="3"/>
      <c r="J190" s="11"/>
    </row>
    <row r="191" spans="5:10" s="10" customFormat="1" ht="15">
      <c r="E191" s="127"/>
      <c r="F191" s="127"/>
      <c r="G191" s="127"/>
      <c r="I191" s="3"/>
      <c r="J191" s="11"/>
    </row>
    <row r="192" spans="5:10" s="10" customFormat="1" ht="15">
      <c r="E192" s="127"/>
      <c r="F192" s="127"/>
      <c r="G192" s="127"/>
      <c r="I192" s="3"/>
      <c r="J192" s="11"/>
    </row>
    <row r="193" spans="5:10" s="10" customFormat="1" ht="15">
      <c r="E193" s="127"/>
      <c r="F193" s="127"/>
      <c r="G193" s="127"/>
      <c r="I193" s="3"/>
      <c r="J193" s="11"/>
    </row>
    <row r="194" spans="5:10" s="10" customFormat="1" ht="15">
      <c r="E194" s="127"/>
      <c r="F194" s="127"/>
      <c r="G194" s="127"/>
      <c r="I194" s="3"/>
      <c r="J194" s="11"/>
    </row>
    <row r="195" spans="5:10" s="10" customFormat="1" ht="15">
      <c r="E195" s="127"/>
      <c r="F195" s="127"/>
      <c r="G195" s="127"/>
      <c r="I195" s="3"/>
      <c r="J195" s="11"/>
    </row>
    <row r="196" spans="5:10" s="10" customFormat="1" ht="15">
      <c r="E196" s="127"/>
      <c r="F196" s="127"/>
      <c r="G196" s="127"/>
      <c r="I196" s="3"/>
      <c r="J196" s="11"/>
    </row>
    <row r="197" spans="5:10" s="10" customFormat="1" ht="15">
      <c r="E197" s="127"/>
      <c r="F197" s="127"/>
      <c r="G197" s="127"/>
      <c r="I197" s="3"/>
      <c r="J197" s="11"/>
    </row>
    <row r="198" spans="5:10" s="10" customFormat="1" ht="15">
      <c r="E198" s="127"/>
      <c r="F198" s="127"/>
      <c r="G198" s="127"/>
      <c r="I198" s="3"/>
      <c r="J198" s="11"/>
    </row>
  </sheetData>
  <mergeCells count="6">
    <mergeCell ref="A85:G85"/>
    <mergeCell ref="A6:G6"/>
    <mergeCell ref="A7:G7"/>
    <mergeCell ref="A1:G1"/>
    <mergeCell ref="A2:G2"/>
    <mergeCell ref="A3:G3"/>
  </mergeCells>
  <printOptions horizontalCentered="1"/>
  <pageMargins left="0.5" right="0.5" top="0.26" bottom="0.25" header="0.17" footer="0.18"/>
  <pageSetup fitToHeight="1" fitToWidth="1" horizontalDpi="600" verticalDpi="600" orientation="portrait" paperSize="9" scale="80" r:id="rId1"/>
  <headerFooter alignWithMargins="0">
    <oddHeader>&amp;R&amp;"Times New Roman,Regular"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Prinsiptek (M) Sdn. Bhd.</cp:lastModifiedBy>
  <cp:lastPrinted>2006-03-13T03:53:20Z</cp:lastPrinted>
  <dcterms:created xsi:type="dcterms:W3CDTF">2000-06-16T03:40:39Z</dcterms:created>
  <dcterms:modified xsi:type="dcterms:W3CDTF">2006-03-13T04:06:46Z</dcterms:modified>
  <cp:category/>
  <cp:version/>
  <cp:contentType/>
  <cp:contentStatus/>
</cp:coreProperties>
</file>